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86" windowWidth="14955" windowHeight="9435" tabRatio="800" activeTab="1"/>
  </bookViews>
  <sheets>
    <sheet name="현황" sheetId="1" r:id="rId1"/>
    <sheet name="2008 신규공사" sheetId="2" r:id="rId2"/>
    <sheet name="2008 신규용역" sheetId="3" r:id="rId3"/>
    <sheet name="2008 신규물품구매" sheetId="4" r:id="rId4"/>
  </sheets>
  <definedNames>
    <definedName name="_xlnm.Print_Area" localSheetId="3">'2008 신규물품구매'!$A$1:$K$161</definedName>
    <definedName name="_xlnm.Print_Area" localSheetId="2">'2008 신규용역'!$A$1:$K$174</definedName>
    <definedName name="_xlnm.Print_Area" localSheetId="0">'현황'!$A$1:$N$10</definedName>
  </definedNames>
  <calcPr fullCalcOnLoad="1"/>
</workbook>
</file>

<file path=xl/sharedStrings.xml><?xml version="1.0" encoding="utf-8"?>
<sst xmlns="http://schemas.openxmlformats.org/spreadsheetml/2006/main" count="2572" uniqueCount="662">
  <si>
    <t>제한경쟁
(PQ)</t>
  </si>
  <si>
    <t>일반경쟁</t>
  </si>
  <si>
    <t>동해남부선(부산~울산) 복선전철화에 따른 전동차사무소 건설 기본계획 보완 용역</t>
  </si>
  <si>
    <t>추후결정(협약결과)</t>
  </si>
  <si>
    <t>추후결정(협약결과)</t>
  </si>
  <si>
    <t>일반경쟁</t>
  </si>
  <si>
    <t>수의계약</t>
  </si>
  <si>
    <t>수의계약</t>
  </si>
  <si>
    <t>지역제한</t>
  </si>
  <si>
    <t>수의계약</t>
  </si>
  <si>
    <t>관리비</t>
  </si>
  <si>
    <t>일련
번호</t>
  </si>
  <si>
    <t>발주
시기</t>
  </si>
  <si>
    <t>단위사업명</t>
  </si>
  <si>
    <t>품   명</t>
  </si>
  <si>
    <t>입찰방법</t>
  </si>
  <si>
    <t>물품총규모</t>
  </si>
  <si>
    <t>2008년도
예산</t>
  </si>
  <si>
    <t>기타</t>
  </si>
  <si>
    <t>일반철도 
방음판구매</t>
  </si>
  <si>
    <t>방음판</t>
  </si>
  <si>
    <t>방음벽설치</t>
  </si>
  <si>
    <t>방음판구매</t>
  </si>
  <si>
    <t>한강철교 CCTV</t>
  </si>
  <si>
    <t>고속철도
 2단계</t>
  </si>
  <si>
    <t>1분기 용접설비 유지보수품</t>
  </si>
  <si>
    <t>2분기 용접설비 유지보수품</t>
  </si>
  <si>
    <t>3분기 용접설비 유지보수품</t>
  </si>
  <si>
    <t>4분기 용접설비 유지보수품</t>
  </si>
  <si>
    <t>장항선개량
경춘선복선전철
고속철도2단계</t>
  </si>
  <si>
    <t>MTT 탬핑틀및유지보수품</t>
  </si>
  <si>
    <t>궤도
궤도
궤도</t>
  </si>
  <si>
    <t>전라선복선전철
용산-문산복선전철</t>
  </si>
  <si>
    <t>장비유지보수품구매</t>
  </si>
  <si>
    <t>일반철도
광역철도</t>
  </si>
  <si>
    <t>전기
궤도</t>
  </si>
  <si>
    <t>전기</t>
  </si>
  <si>
    <t>기관차 연료 구매</t>
  </si>
  <si>
    <t>고속       철도</t>
  </si>
  <si>
    <t>기관차/화차 유지보수품 구매</t>
  </si>
  <si>
    <t>중부권 내륙화물기지 인입철도
신호설비 신설공사</t>
  </si>
  <si>
    <t>중부권내륙화물기지 인입철도 
지장전철전력설비</t>
  </si>
  <si>
    <t>제한경쟁 또는 수의계약</t>
  </si>
  <si>
    <t>2단계입찰
(규격,가격 분리입찰)</t>
  </si>
  <si>
    <t>일반철도시설개량
(환경시설개량)</t>
  </si>
  <si>
    <t>국가중요시설 방호</t>
  </si>
  <si>
    <t>중부내륙
화물기지</t>
  </si>
  <si>
    <t>트롤리선(CU150㎟) 구매</t>
  </si>
  <si>
    <t>영남,중부내륙화물기지</t>
  </si>
  <si>
    <t>청동연선 Bz12㎟ 구매</t>
  </si>
  <si>
    <t>청동연선 Bz65㎟ 구매</t>
  </si>
  <si>
    <t>-</t>
  </si>
  <si>
    <t>'09년도 UIC레일운송 단가계약</t>
  </si>
  <si>
    <t>경부
고속철도</t>
  </si>
  <si>
    <t>트롤리선 CU 150㎟ 구매</t>
  </si>
  <si>
    <t>청동연선 Bz 65㎟ 구매</t>
  </si>
  <si>
    <t>경부고속철도 수배전반구매(울산~부산)</t>
  </si>
  <si>
    <t>경부고속철도 배전반(신제품) 구매</t>
  </si>
  <si>
    <t>경부고속철도 배전반(중소기업) 구매</t>
  </si>
  <si>
    <t>삼랑진~진주 
복선전철</t>
  </si>
  <si>
    <t>'09년도 사용분 50kgNS I형 분기기 단가계약</t>
  </si>
  <si>
    <t>'09년도 사용분 60kgK 탄성분기기 단가계약</t>
  </si>
  <si>
    <t>영남내륙
화물기지</t>
  </si>
  <si>
    <t>영남내륙화물기지 선로전환기(MJ81)구매</t>
  </si>
  <si>
    <t>'09년도 일반철도용 레일운송 단가계약</t>
  </si>
  <si>
    <t>'09년도 레일 단가계약</t>
  </si>
  <si>
    <t>50kg N 레일 등 일반 및 고속철도용 레일 19,943개 구매 단가계약</t>
  </si>
  <si>
    <t>일반/광역/고속</t>
  </si>
  <si>
    <t>50kgNS Ⅰ형#8, 우분기,WT일체형</t>
  </si>
  <si>
    <t>KR60, #8편개,탄성좌분기,PC침목일체</t>
  </si>
  <si>
    <t>KR60, #8편개,탄성우분기,PC침목일체</t>
  </si>
  <si>
    <t>KR60, #12편개,탄성좌분기,PC침목일체</t>
  </si>
  <si>
    <t>KR60, #12편개,탄성우분기,PC침목일체</t>
  </si>
  <si>
    <t>KR60, #15편개,탄성좌분기,PC침목일체</t>
  </si>
  <si>
    <t>KR60, #15편개,탄성우분기,PC침목일체</t>
  </si>
  <si>
    <t>공종</t>
  </si>
  <si>
    <t>비고</t>
  </si>
  <si>
    <t>(단위 : 백만원)</t>
  </si>
  <si>
    <t>(단위 : 백만원)</t>
  </si>
  <si>
    <t>용  역  건  명</t>
  </si>
  <si>
    <t>용역규모</t>
  </si>
  <si>
    <t>예산구분</t>
  </si>
  <si>
    <t>사업별</t>
  </si>
  <si>
    <t>공종</t>
  </si>
  <si>
    <t>비고</t>
  </si>
  <si>
    <t>일반용역</t>
  </si>
  <si>
    <t>경영혁신컨설팅 용역</t>
  </si>
  <si>
    <t xml:space="preserve">08년 청렴도 조사 및 모니터링 위탁 관리 용역 </t>
  </si>
  <si>
    <t>윤리사이버 교육 용역</t>
  </si>
  <si>
    <t>기카</t>
  </si>
  <si>
    <t>2008년고객만족도조사 용역</t>
  </si>
  <si>
    <t>수의계약</t>
  </si>
  <si>
    <t>2008년도 신규용역 발주계획</t>
  </si>
  <si>
    <t>계속</t>
  </si>
  <si>
    <t>고속
철도</t>
  </si>
  <si>
    <t>궤도</t>
  </si>
  <si>
    <t>건축</t>
  </si>
  <si>
    <t>전력</t>
  </si>
  <si>
    <t>설계중</t>
  </si>
  <si>
    <t>토목</t>
  </si>
  <si>
    <t>경부고속철도 2단계 6-3 공구 노반신설 기타공사</t>
  </si>
  <si>
    <t>공개경쟁</t>
  </si>
  <si>
    <t>계속</t>
  </si>
  <si>
    <t>제한경쟁</t>
  </si>
  <si>
    <t>통신</t>
  </si>
  <si>
    <t>신호</t>
  </si>
  <si>
    <t>장기</t>
  </si>
  <si>
    <t>광역
철도</t>
  </si>
  <si>
    <t>일반
철도</t>
  </si>
  <si>
    <t>공개경쟁</t>
  </si>
  <si>
    <t>단차</t>
  </si>
  <si>
    <t>장기</t>
  </si>
  <si>
    <t>순천~여수 복선전철 여수역사 및 검수시설 전력설비 신설공사</t>
  </si>
  <si>
    <t>순천~여수 복선전철 여수역사 및 검수시설 통신설비 신설공사</t>
  </si>
  <si>
    <t>순천~여수 복선전철 전력설비신설공사</t>
  </si>
  <si>
    <t>순천~여수 통신설비 신설 기타공사</t>
  </si>
  <si>
    <t>순천~여수 신호설비 신설 기타공사</t>
  </si>
  <si>
    <t>일련
변호</t>
  </si>
  <si>
    <t>용역
구분</t>
  </si>
  <si>
    <t>감리</t>
  </si>
  <si>
    <t>경부고속철도 울산~부산간(궤도5공구) 궤도부설 기타공사 전면책임감리용역</t>
  </si>
  <si>
    <t>일반</t>
  </si>
  <si>
    <t>경부고속철도 고모보수기지 운용용역</t>
  </si>
  <si>
    <t>경부고속철도 대구급전구간 전철전원설비 전면책임감리용역</t>
  </si>
  <si>
    <t>경부고속철도 2단계 오송역사 신축공사 전면책임감리용역</t>
  </si>
  <si>
    <t>경부고속철도 2단계 대전역사 증축공사 전면책임감리용역</t>
  </si>
  <si>
    <t>경부고속철도 2단계 김천구미역사 신축공사  전면책임감리용역</t>
  </si>
  <si>
    <t>경부고속철도 2단계 동대구역 증축공사 전면책임감리용역</t>
  </si>
  <si>
    <t>경부고속철도 2단계 울산역사 신축공사 전면책임감리용역</t>
  </si>
  <si>
    <t>경부고속철도 2단계 부산역사 증축공사 전면책임감리용역</t>
  </si>
  <si>
    <t>철도건설기준 정비용역(노반분야)</t>
  </si>
  <si>
    <t>문화재</t>
  </si>
  <si>
    <t>경부고속철도 경주 화천리 증용지 발굴조사</t>
  </si>
  <si>
    <t>경부고속철도 부산 금정터널 시점부 발굴조사</t>
  </si>
  <si>
    <t>경부고속철도 6-2, 6-3공구 노반신설기타공사 전면책임감리용역</t>
  </si>
  <si>
    <t>경부고속철도 6-4A, 6-4B공구 노반신설기타공사 전면책임감리용역</t>
  </si>
  <si>
    <t>경부고속철도 10-1,10-2공구 노반신설기타공사 전면책임감리용역</t>
  </si>
  <si>
    <t>경부고속철도 오송역사 발굴조사</t>
  </si>
  <si>
    <t>경부고속철도 대구도심 2차 발굴조사</t>
  </si>
  <si>
    <t>경부고속철도 대전도심 전철전력 전면책임감리용역</t>
  </si>
  <si>
    <t>경부고속철도 대구도심 전철전력 전면책임감리용역</t>
  </si>
  <si>
    <t>망우~금곡 복선전철 갈매역사 보완설계</t>
  </si>
  <si>
    <t>경춘선 망우~금곡간 복선전철 제2공구 사능문화재 발굴조사</t>
  </si>
  <si>
    <t>망우~금곡 복선전철 1공구 노반신설공사 폐기물처리용역</t>
  </si>
  <si>
    <t>망우~금곡 복선전철 별내역사 신축설계</t>
  </si>
  <si>
    <t>동해남부선 부전~울산 복선전철 환경영향조사용역</t>
  </si>
  <si>
    <t>동해남부선(부산~울산) 복선전철 제1,2,3공구 건설폐기물처리용역</t>
  </si>
  <si>
    <t>지역제한</t>
  </si>
  <si>
    <t xml:space="preserve">수원~인천(어천~한대앞) 복선전철 노반 재설계 </t>
  </si>
  <si>
    <t>수원~인천(어천~한대앞) 복선전철 노반 재설계 설계감리</t>
  </si>
  <si>
    <t>수원~인천 복선전철 수원지하역사 신축 실시설계</t>
  </si>
  <si>
    <t>오리~수원 복선전철 궤도실시설계</t>
  </si>
  <si>
    <t>왕십리-선릉간 복선전철  신호설비 보완설계</t>
  </si>
  <si>
    <t>왕십리~선릉간 복선전철 통신설비 추가 실시설계</t>
  </si>
  <si>
    <t>경부선 병점차량기지역 궤도 실시설계</t>
  </si>
  <si>
    <t>경전선2공구 폐기물 처리용역</t>
  </si>
  <si>
    <t>경전선 4공구 폐기물 처리용역</t>
  </si>
  <si>
    <t>경전선 10공구 폐기물 처리용역</t>
  </si>
  <si>
    <t>경전선 4공구 문화재 발굴조사</t>
  </si>
  <si>
    <t>경전선 10공구 문화재 발굴조사</t>
  </si>
  <si>
    <t>경전선 및 부산신항 한림정~북창원간 궤도부설 전면책임감리용역</t>
  </si>
  <si>
    <t>삼랑진~진주 복선전철 진례~중리간 궤도부설 전면책임감리용역</t>
  </si>
  <si>
    <t>경전선 및 부산신항 제2-1공구 문화재 발굴조사</t>
  </si>
  <si>
    <t>부산신항 배후철도 낙동강역 외 3개역사 신축공사 감리용역</t>
  </si>
  <si>
    <t>경전선 삼랑진~중리간 전철전원 설비공사 감리용역</t>
  </si>
  <si>
    <t>경춘선 금곡~춘천간 전철전력설비 보완실시설계</t>
  </si>
  <si>
    <t>경춘선 전동차사무소 건설공사 사후환경조사용역</t>
  </si>
  <si>
    <t>경춘선 금곡~춘천간 열차무선설비 추가 실시설계</t>
  </si>
  <si>
    <t>경춘선 금곡~춘천간 통신유도대책 추가설계</t>
  </si>
  <si>
    <t>신남, 춘천역사 보완설계</t>
  </si>
  <si>
    <t>마석변전소외 6개소 신축설계</t>
  </si>
  <si>
    <t>중앙선 전동차사무소 전면책임감리용역</t>
  </si>
  <si>
    <t>중앙선 전동차사무소 사후환경조사용역</t>
  </si>
  <si>
    <t>중앙선 덕소~원주간 통신유도대책 추가설계</t>
  </si>
  <si>
    <t>중앙선 덕소~원주간 전철설비 감리용역</t>
  </si>
  <si>
    <t>중앙선 팔당~원주간 CTC관제설비 S/W 개수용역</t>
  </si>
  <si>
    <t>덕소∼원주 복선전철 구둔역사 외 2개 신호장 보완설계</t>
  </si>
  <si>
    <t>덕소∼원주 복선전철 양동역사 보완설계</t>
  </si>
  <si>
    <t>덕소∼원주 복선전철 서원주역사 실시설계</t>
  </si>
  <si>
    <t>정자들(Ⅱ)유물산포지 발굴조사</t>
  </si>
  <si>
    <t xml:space="preserve">동순천~광양 복선화 순천역사 신축 기타공사 건설폐기물 처리용역 </t>
  </si>
  <si>
    <t xml:space="preserve">동순천~광양 복선화 평화신호장 신축 기타공사 실시설계 </t>
  </si>
  <si>
    <t xml:space="preserve">동순천~광양 복선화 평화신호장 전력설비 신설 기타공사 기본 및 실시설계 </t>
  </si>
  <si>
    <t xml:space="preserve">동순천~광양 복선화 평화신호장 통신설비 신설 기타공사 기본 및 실시설계 </t>
  </si>
  <si>
    <t>정자들(Ⅰ)유물산포지 발굴조사</t>
  </si>
  <si>
    <t>동해선 출입시설 공용야드 건물공사 전면책임감리용역</t>
  </si>
  <si>
    <t>부산신항 배후철도 장유역사 외 1개소 및 녹산검수고 신축공사감리용역</t>
  </si>
  <si>
    <t>경전선 창원역사 및 북창원 역사 신축공사 감리용역</t>
  </si>
  <si>
    <t>경전선 마산역사 신축공사 감리용역</t>
  </si>
  <si>
    <t>성남~여주복선전철 제1공구 폐기물 처리용역</t>
  </si>
  <si>
    <t>성남~여주복선전철 제2공구 폐기물 처리용역</t>
  </si>
  <si>
    <t>성남~여주복선전철 제1,2공구 사후 환경영향평가용역</t>
  </si>
  <si>
    <t>여수역사외 6개소 전력설비 책임감리용역</t>
  </si>
  <si>
    <t>여수역사외 6개소 통신설비 책임감리용역</t>
  </si>
  <si>
    <t>전라선 순천~여수간 전력설비공사 책임감리용역</t>
  </si>
  <si>
    <t>전라선 순천~여수간 통신설비공사 책임감리용역</t>
  </si>
  <si>
    <t>전라선 순천~여수간 신호설비공사 책임감리용역</t>
  </si>
  <si>
    <t>전라선 순천~여수간 전철전원 및 전차선로공사 책임감리용역</t>
  </si>
  <si>
    <t>경원선 신탄리~철원 사후 환경영향평가 용역</t>
  </si>
  <si>
    <t>영동선 철도이설 동백산역사신축 기타실시설계</t>
  </si>
  <si>
    <t>영동선 동백산∼도계간 전철, 전력설비 보완추가설계</t>
  </si>
  <si>
    <t>영동선 동백산∼도계간 신호설비 변경 실시설계</t>
  </si>
  <si>
    <t>영동선 동백산~도계간 건설폐기물처리용역</t>
  </si>
  <si>
    <t>영동선 동백산~도계간 통신설비 추가 실시설계</t>
  </si>
  <si>
    <t>영동선 철도이설 통신유도대책 추가설계</t>
  </si>
  <si>
    <t>영동선 동백산~도계간 철도이설 건설공사 전면책임감리용역(궤도)</t>
  </si>
  <si>
    <t>왕십리~선릉 전력설비 보완설계 실시설계</t>
  </si>
  <si>
    <t>장항선 예산외6역 전력설비공사 감리용역</t>
  </si>
  <si>
    <t>장항선 예산외6역 통신설비공사 감리용역</t>
  </si>
  <si>
    <t>중앙선 제천~도담간 복선전철 고명역사외 3동 폐기물처리용역</t>
  </si>
  <si>
    <t>중앙선 제천~도담간 CTC관제설비 S/W 개수용역</t>
  </si>
  <si>
    <t>태백선 제천~쌍용간 복선전철 에너지사용계획 설계용역</t>
  </si>
  <si>
    <t>태백선 제천~쌍용간 복선전철 통신유도대책 설계용역</t>
  </si>
  <si>
    <t>경부선 금계천(상)외 3개소 전면책임감리용역</t>
  </si>
  <si>
    <t>중부권내륙화물기지 인입철도 궤도부설 기타공사 전면책임감리용역</t>
  </si>
  <si>
    <t xml:space="preserve">중부권내륙화물기지 인입철도 지장전철전력설비 공사 전면책임감리용역 </t>
  </si>
  <si>
    <t>중부권내륙화물기지 인입철도 신호설비 공사 전면책임감리용역</t>
  </si>
  <si>
    <t>중부권내륙화물기지 인입철도 관제설비 개수용역</t>
  </si>
  <si>
    <t>포항~삼척 철도건설 노반공사 1공구 전면책임감리용역</t>
  </si>
  <si>
    <t>경춘선 전동차사무소 건설공사 건설폐기물처리용역</t>
  </si>
  <si>
    <t xml:space="preserve">오리~수원 문화재 조사용역 </t>
  </si>
  <si>
    <t>오리~수원 건설공사에서 발생된 문화재관련하여 조사용역 발주</t>
  </si>
  <si>
    <t>미정</t>
  </si>
  <si>
    <t>경원선 신탄리~철원 철도복구 노반건설공사 폐기물 처리용역</t>
  </si>
  <si>
    <t>사후환경</t>
  </si>
  <si>
    <t>성남~여주 복선전철 제1,2공구 노반건설공사 사후환경조사 용역</t>
  </si>
  <si>
    <t>경원선 신탄리~철원 철도복구 노반건설공사 사후환경영향조사 용역</t>
  </si>
  <si>
    <t>경부선 경산-삼성간 외 1개소 방음벽 설계 용역</t>
  </si>
  <si>
    <t>방음벽설치공사 실시설계용역</t>
  </si>
  <si>
    <t>2008년 사보제작용역</t>
  </si>
  <si>
    <t>PCRM 유지보수용역</t>
  </si>
  <si>
    <t>기록영화 촬영 용역</t>
  </si>
  <si>
    <t>철도건설홍보사이트 구축용역</t>
  </si>
  <si>
    <t>관리비
(홍보비)</t>
  </si>
  <si>
    <t>고속철도홍보관 유지보수용역</t>
  </si>
  <si>
    <t>사무용전산기기 및 네트워크 보안시스템 유지보수</t>
  </si>
  <si>
    <t>정보통신 및 보안인프라 보강사업</t>
  </si>
  <si>
    <t>오송기지 경비청소용역</t>
  </si>
  <si>
    <t>레일하역등 기타용역</t>
  </si>
  <si>
    <t>폐기물처리 용역</t>
  </si>
  <si>
    <t>오폐수처리시설관리용역</t>
  </si>
  <si>
    <t>오송기지 신호설비 운영 및 보수용역</t>
  </si>
  <si>
    <t>경부고속철도 2단계 등 2건 사후평가 연구용역</t>
  </si>
  <si>
    <t>부곡~하중 복선전철 등 3개사업 사전조사 용역</t>
  </si>
  <si>
    <t xml:space="preserve">순천~여수 복선전철 전철전원설비 신설공사 </t>
  </si>
  <si>
    <t>중앙선 제천~도담간 복선전철 신호설비 신설기타공사</t>
  </si>
  <si>
    <t xml:space="preserve"> 영남권 내륙화물기지 인입철도 궤도부설 공사 전면책임감리용역</t>
  </si>
  <si>
    <t xml:space="preserve"> 동해남부선(부산~울산) 복선전철 제1공구 문화재시굴조사</t>
  </si>
  <si>
    <t xml:space="preserve"> 동해남부선(부산~울산) 복선전철 제9공구 문화재시굴조사</t>
  </si>
  <si>
    <t>정책고객 DB 및 홍보컨텐츠 DB 구축용역</t>
  </si>
  <si>
    <t>번호</t>
  </si>
  <si>
    <t>발주
시기</t>
  </si>
  <si>
    <t>공사건명</t>
  </si>
  <si>
    <t>공사규모</t>
  </si>
  <si>
    <t>예산
구분</t>
  </si>
  <si>
    <t>사업별</t>
  </si>
  <si>
    <t>(단위 : 백만원)</t>
  </si>
  <si>
    <t xml:space="preserve"> 2008년도 신규 시설공사 발주계획</t>
  </si>
  <si>
    <t>2008년도 신규물품(사업용) 발주계획</t>
  </si>
  <si>
    <t>부속자재회송용역(대구-부산)</t>
  </si>
  <si>
    <t>1~12</t>
  </si>
  <si>
    <t>덕소~원주간 25.8KV 큐비클형가스절연개폐장치(능내-양평) 구매</t>
  </si>
  <si>
    <t>덕소~원주간 배전반 구매(양수-양평) 구매</t>
  </si>
  <si>
    <t>양수-국수간 단권변압기(5000KV) 구매</t>
  </si>
  <si>
    <t>양수-국수간 가스절연개폐장치 구매</t>
  </si>
  <si>
    <t>양수-국수간 전철제어반(각종) 구매</t>
  </si>
  <si>
    <t>양수-국수간 고장점표정장치 구매</t>
  </si>
  <si>
    <t>양수-국수간 원격진단장치 구매</t>
  </si>
  <si>
    <t>덕소~원주 복선전철 무절연AF궤도회로장치 구매</t>
  </si>
  <si>
    <t>중앙선 양수외 3개역 여객안내설비 구매/설치</t>
  </si>
  <si>
    <t>중앙선 양수외 2개역 방송설비 구매/설치</t>
  </si>
  <si>
    <t>중앙선 양수외 2개역 CCTV설비 구매/설치</t>
  </si>
  <si>
    <t>중앙선 양수외 7개역 역무자동화설비 구매/설치</t>
  </si>
  <si>
    <t>중앙선 양수외 7개역 교통카드시스템 구매</t>
  </si>
  <si>
    <t>제천~도담 복선전철외 2개사업 선로전환기 구매</t>
  </si>
  <si>
    <t>천안~온양온천 단권변압기5000KVA) 구매</t>
  </si>
  <si>
    <t>천안~온양온천 복선전철 외  2개사업 궤도회로기능 감시장치 구매</t>
  </si>
  <si>
    <t>장항선 예산역외 6개소 방송설비 구매/설치</t>
  </si>
  <si>
    <t>장항선 예산역외 6개소 CCTV설비 구매/설치</t>
  </si>
  <si>
    <t>분기기(M-F/B용접) 60kgK,#8편개 탄성좌분기,PC침목일체</t>
  </si>
  <si>
    <t>분기기(M-F/B용접) 60kgK,#8편개 탄성우분기,PC침목일체</t>
  </si>
  <si>
    <t>분기기(M-F/B용접) 60kgK,#15편개 탄성좌분기,PC침목일체</t>
  </si>
  <si>
    <t>분기기(M-F/B용접) 60kgK,#15편개 탄성우분기,PC침목일체</t>
  </si>
  <si>
    <t>분기기(M-F/B용접)건넘선,D=4.3m 60kgK,#10편개,탄성좌분기,PC침목일체</t>
  </si>
  <si>
    <t>분기기(M-F/B용접)건넘선,D=4.3m 60kgK,#10편개,탄성우분기,PC침목일체</t>
  </si>
  <si>
    <t>분기기(M-F/B용접) 60kgK,#15편개,탄성좌분기,PC침목일체(특수형)</t>
  </si>
  <si>
    <t>분기기(M-F/B용접)건넘선,D=4.3m 60kgK,#15편개,탄성우분기,PC침목일체</t>
  </si>
  <si>
    <t>분기기(M-F/B용접)건넘선,D=5.0m 60kgK,#10편개,탄성좌분기,PC침목일체</t>
  </si>
  <si>
    <t>중부권내륙화물기지 인입철도건설 선로전환기 구매</t>
  </si>
  <si>
    <t xml:space="preserve">전차선 지급자재 청동연선 Bz 10SQ 6,430m 구매  </t>
  </si>
  <si>
    <t>예비관제실 광전송장치유니트(OCUDP) 구매</t>
  </si>
  <si>
    <t>경의선 가좌~문산간 배전반(신제품) 구매</t>
  </si>
  <si>
    <t>경의선 가좌~문산간 배전반 (중소기업) 구매</t>
  </si>
  <si>
    <t>경의선 가좌~문산간 22.9KV 케이블 구매</t>
  </si>
  <si>
    <t>경의선 가좌~문산간 CU(중소기업 기술개발제품) 구매</t>
  </si>
  <si>
    <t>경의선 성산외 10개역 방송설비 구매/설치</t>
  </si>
  <si>
    <t>경의선 성산외 12개역 열차행선안내설비 구매/설치</t>
  </si>
  <si>
    <t>경의선 성산외 10개역 CCTV설비 구매설치</t>
  </si>
  <si>
    <t>경의선 금릉역외 1개역 방송설비 구매/설치</t>
  </si>
  <si>
    <t>경의선 금릉역외 1개역 열차행선안내설비 구매/설치</t>
  </si>
  <si>
    <t>경의선 금릉역외 1개역 CCTV설비 구매/설치</t>
  </si>
  <si>
    <t>경의선 가좌~문산간 역무자동화설비 구매/설치</t>
  </si>
  <si>
    <t>경의선 가좌~문산간 교통카드시스템 장비 구매</t>
  </si>
  <si>
    <t>경부고속철도 수배전반구매(동대구-울산)</t>
  </si>
  <si>
    <t>제천~도담 복선전철외 1개사업 자동폐색장치 구매</t>
  </si>
  <si>
    <t>삼랑진~진주 복선전철 전자연동장치</t>
  </si>
  <si>
    <t>경부고속 2단계 대구구간 가스절연개폐장치 구매</t>
  </si>
  <si>
    <t>경부 고속철도 대구 전철변전소 주변압기(60MVA) 구매/설치</t>
  </si>
  <si>
    <t>경부고속철도 송전케이블 구매(대구-부산)</t>
  </si>
  <si>
    <t>경부고속철도 원격진단장치 구매(대구-부산)</t>
  </si>
  <si>
    <t>기타</t>
  </si>
  <si>
    <t>계속</t>
  </si>
  <si>
    <t>고속
철도</t>
  </si>
  <si>
    <t>궤도</t>
  </si>
  <si>
    <t>경부고속철도 대구~부산간 터널 소방 방재시설 공사</t>
  </si>
  <si>
    <t>토목</t>
  </si>
  <si>
    <t>감리</t>
  </si>
  <si>
    <t>신분당선 궤도분야 전면책임감리용역</t>
  </si>
  <si>
    <t>민간사업비</t>
  </si>
  <si>
    <t>민자시행</t>
  </si>
  <si>
    <t>궤도</t>
  </si>
  <si>
    <t>신분당선 전기분야 전면책임감리용역</t>
  </si>
  <si>
    <t>신분당선 건축.설비분야 전면책임감리용역</t>
  </si>
  <si>
    <t>건축</t>
  </si>
  <si>
    <t>순천~여수 송변전 및 건축설비 문화재지표조사 용역</t>
  </si>
  <si>
    <t>일반
철도</t>
  </si>
  <si>
    <t>순천~여수 송변전 및 건축설비 사전환경성조사 용역</t>
  </si>
  <si>
    <t>순천-여수 복선전철 신풍-여천 궤도공사 전면책임감리용역</t>
  </si>
  <si>
    <t>중앙선 제천-도담간 복선전철 신호설비 신설공사 감리용역</t>
  </si>
  <si>
    <t>경부고속철도2단계</t>
  </si>
  <si>
    <t>경부고속철도 2단계 열차무선시스템 구매/설치</t>
  </si>
  <si>
    <t>협상</t>
  </si>
  <si>
    <t>경부고속철도 2단계 구간 분기기 부속자재 구매</t>
  </si>
  <si>
    <t>경부고속철도 2단계 구간 동대구~울산 C-GIS 구매/설치</t>
  </si>
  <si>
    <t>경부고속철도 2단계 구간 울산~부산 특고케이블 구매</t>
  </si>
  <si>
    <t>경부고속철도 2단계 구간 전차선 Cu 150㎟ 구매(2차)</t>
  </si>
  <si>
    <t>경부고속철도 2단계 구간 조가선 Bz 65㎟ 구매(2차)</t>
  </si>
  <si>
    <t>경부고속철도 2단계구간 부산지구 CTC관제설비 S/W 개수</t>
  </si>
  <si>
    <t>경부고속철도 2단계 구간 대구급전구간 주변압기 구매/설치/시험</t>
  </si>
  <si>
    <t>경부고속철도 2단계 구간 대구급전구간 GIS 구매/설치</t>
  </si>
  <si>
    <t>경부고속철도 2단계 구간 송전선로용 특고압케이블 구매/설치/시험</t>
  </si>
  <si>
    <t>경부고속철도 2단계 구간 단권변압기 구매/설치(대구~부산)</t>
  </si>
  <si>
    <t>경부고속철도 2단계 구간 전자식 제어반 구매/설치(대구~부산)</t>
  </si>
  <si>
    <t>경부고속철도 2단계 구간 원격진단장치 구매/설치(대구~부산)</t>
  </si>
  <si>
    <t>경부고속철도 2단계구간 오송외 2개역 방송설비 구매/설치</t>
  </si>
  <si>
    <t>경부고속철도 2단계구간 동대구외 3개역 방송설비 구매/설치</t>
  </si>
  <si>
    <t>경부고속철도 2단계구간 역무자동화 설비 구매/설치</t>
  </si>
  <si>
    <t>경부고속철도 2단계 여객안배설비 구매/설치</t>
  </si>
  <si>
    <t>경부고속철도 2단계구간 역사용 CCTV설비 구매/설치</t>
  </si>
  <si>
    <t>경부고속철도 2단계구간 무인변전설비 CCTV 구매/설치</t>
  </si>
  <si>
    <t>경부고속철도 2단계구간 취약개소 CCTV설비 구매/설치</t>
  </si>
  <si>
    <t>경부고속철도 2단계구간 CT설비 구매/설치</t>
  </si>
  <si>
    <t>경부고속철도 2단계 구간 특고용 변압기 구매/설치(대구~부산)</t>
  </si>
  <si>
    <t>경부고속철도 2단계 구간 고장점 표정반 구매/설치(대구~부산)</t>
  </si>
  <si>
    <t>경부고속철도 2단계 구간 원격제어설비 구매/설치(대구~부산)</t>
  </si>
  <si>
    <t>덕소-원주
복선전철</t>
  </si>
  <si>
    <t>제한경쟁</t>
  </si>
  <si>
    <t>전력</t>
  </si>
  <si>
    <t>덕소-원주
외 1개사업</t>
  </si>
  <si>
    <t>트롤리선(CU170㎟) 구매</t>
  </si>
  <si>
    <t>일반경쟁</t>
  </si>
  <si>
    <t>단차</t>
  </si>
  <si>
    <t>덕소-원주
외 4개사업</t>
  </si>
  <si>
    <t>트롤리선(CU110㎟) 구매</t>
  </si>
  <si>
    <t>덕소-원주
외 2개사업</t>
  </si>
  <si>
    <t>카드뮴 동연선(CDCU80㎟) 구매</t>
  </si>
  <si>
    <t>카드뮴 동연선(CDCU70㎟) 구매</t>
  </si>
  <si>
    <t>카드뮴 동연선(CDCU10㎟) 구매</t>
  </si>
  <si>
    <t>덕소-원주
복선전철</t>
  </si>
  <si>
    <t>덕소~원주 
복선전철</t>
  </si>
  <si>
    <t>덕소~원주 복선전철 자동폐색장치 구매</t>
  </si>
  <si>
    <t>일반경쟁</t>
  </si>
  <si>
    <t>덕소~원주 복선전철 선로전환기 구매</t>
  </si>
  <si>
    <t>덕소~원주 복선전철 LED 신호기구 구매</t>
  </si>
  <si>
    <t>덕소~원주
복선전철</t>
  </si>
  <si>
    <t>제천-도담,
제천-쌍용</t>
  </si>
  <si>
    <t>제천~도담 복선전철외 1개사업 GIS 구매</t>
  </si>
  <si>
    <t>제천~도담,
장항선 개량</t>
  </si>
  <si>
    <t>제천~도담 복선전철외 1개사업 무절연AF궤도회로장치 구매</t>
  </si>
  <si>
    <t>제천~도담, 
중부내륙,
영동선</t>
  </si>
  <si>
    <t>제천~도담,
영동선</t>
  </si>
  <si>
    <t>제천~도담 복선전철 외 1개사업 LED 신호기구 구매</t>
  </si>
  <si>
    <t>제천~도담
복선전철</t>
  </si>
  <si>
    <t>중앙선 제천역 여객자동안내장치 구매/설치</t>
  </si>
  <si>
    <t>천안~
온양온천</t>
  </si>
  <si>
    <t>천안~온양온천 전철제어반 구매설치</t>
  </si>
  <si>
    <t>천안~온양온천 고장점표정반 구매설치</t>
  </si>
  <si>
    <t>천안~온양온천 원격진단장치 구매설치</t>
  </si>
  <si>
    <t>천안~온양온천 배전반구매</t>
  </si>
  <si>
    <t>자동폐색장치 구매</t>
  </si>
  <si>
    <t>온양온천~
신창,장항선</t>
  </si>
  <si>
    <t>온양온천~신창 외1개 사업 LED 신호기구 구매</t>
  </si>
  <si>
    <t>천안~온양
온천, 온양
온천~신창,
장항선 개량</t>
  </si>
  <si>
    <t>장항선개량</t>
  </si>
  <si>
    <t>장항선 예산역외 6개소 여객자동안내장치 구매/설치</t>
  </si>
  <si>
    <t>순천~여수
복선전철</t>
  </si>
  <si>
    <t>레일 50kg N,L=25.0m</t>
  </si>
  <si>
    <t>레일 60kg KR,L=25.0m</t>
  </si>
  <si>
    <t>레일 50kg KR, L=25m, 경두HH340</t>
  </si>
  <si>
    <t>분기기 50kgNS I형 #8,좌분기,WT일체형</t>
  </si>
  <si>
    <t>분기기 50kgNS I형 #8,우분기,WT일체형</t>
  </si>
  <si>
    <t>분기기 60kg K, WT, #8편개, 탄성좌분기기</t>
  </si>
  <si>
    <t>분기기 60kg K, WT, #8편개, 탄성우분기기</t>
  </si>
  <si>
    <t>전라선
복선전철</t>
  </si>
  <si>
    <t>전라선 신리~순천간 주변압기 구매</t>
  </si>
  <si>
    <t>실적제한</t>
  </si>
  <si>
    <t xml:space="preserve">전차선 지급자재 트롤리선 CU 110SQ 10,475m 구매  </t>
  </si>
  <si>
    <t xml:space="preserve">전차선 지급자재 트롤리선 CU 150SQ 7,321m 구매  </t>
  </si>
  <si>
    <t xml:space="preserve">전차선 지급자재 청동연선 Bz 65SQ 19,532m 구매  </t>
  </si>
  <si>
    <t>철도교통관제시설</t>
  </si>
  <si>
    <t>예비관제실 광전송장치(2.5G) 구매</t>
  </si>
  <si>
    <t>예비관제실 사령전화설비 구매</t>
  </si>
  <si>
    <t>용산-문산
복선전철</t>
  </si>
  <si>
    <t>가좌-문산간 단권변압기 구매</t>
  </si>
  <si>
    <t>가좌-문산간 가스절연개폐장치 구매</t>
  </si>
  <si>
    <t>가좌-문산간 전철제어반 구매</t>
  </si>
  <si>
    <t>경부고속철도 신경주역사 통신설비 신설공사</t>
  </si>
  <si>
    <t>경부고속철도 신경주역사 전력설비 신설공사</t>
  </si>
  <si>
    <t>제한경쟁</t>
  </si>
  <si>
    <t>제한경쟁</t>
  </si>
  <si>
    <t>계속</t>
  </si>
  <si>
    <t>고속
철도</t>
  </si>
  <si>
    <t>통신</t>
  </si>
  <si>
    <t>전력</t>
  </si>
  <si>
    <t>폐기물</t>
  </si>
  <si>
    <t>밀양터널외 6개소 폐경비초소 철거공사</t>
  </si>
  <si>
    <t>경부고속철도 대구~부산간 궤도공사 폐기물 처리용역</t>
  </si>
  <si>
    <t>일반경쟁</t>
  </si>
  <si>
    <t>단차</t>
  </si>
  <si>
    <t>계속비</t>
  </si>
  <si>
    <t>기타</t>
  </si>
  <si>
    <t>가좌-문산간 고장점표정반 구매</t>
  </si>
  <si>
    <t>가좌-문산간 원격감시제어장치 구매</t>
  </si>
  <si>
    <t>가좌-문산간 소규모제어장치 구매</t>
  </si>
  <si>
    <t>가좌-문산간 원격진단장치 구매</t>
  </si>
  <si>
    <t>용산-문산
복선전철</t>
  </si>
  <si>
    <t>경의선 가좌~문산간 C-GIS 배전반 구매</t>
  </si>
  <si>
    <t>용산~문산
복선전철</t>
  </si>
  <si>
    <t>수의계약</t>
  </si>
  <si>
    <t>1~12</t>
  </si>
  <si>
    <t>경춘선 외 6개사업</t>
  </si>
  <si>
    <t>궤도재료(분기기) 구매</t>
  </si>
  <si>
    <t>장항선 개량 외 6개사업</t>
  </si>
  <si>
    <t>경의선 외 10개사업</t>
  </si>
  <si>
    <t>궤도재료(레일) 구매</t>
  </si>
  <si>
    <t>경전선 삼랑진~진주간 복선전철</t>
  </si>
  <si>
    <t>레일(60kg KR) : 464개</t>
  </si>
  <si>
    <t>공계경쟁</t>
  </si>
  <si>
    <t>레일(50kg N) : 475개</t>
  </si>
  <si>
    <t>50kgNS Ⅰ형#8, 좌분기,WT일체형</t>
  </si>
  <si>
    <t>용산-문산복선전철</t>
  </si>
  <si>
    <t>설계</t>
  </si>
  <si>
    <t>경전선 삼랑진-진주간 복선전철 전차선설비 보완 실시설계</t>
  </si>
  <si>
    <t>설계</t>
  </si>
  <si>
    <t>부산신항배후철도 전철전력설비 추가 실시설계</t>
  </si>
  <si>
    <t>신탄리-철원간 철도복원 신호설비 실시설계</t>
  </si>
  <si>
    <t>환경</t>
  </si>
  <si>
    <t>군장국가산업단지 인입철도 환경영향평가</t>
  </si>
  <si>
    <t>제한경쟁</t>
  </si>
  <si>
    <t>장기</t>
  </si>
  <si>
    <t>기타</t>
  </si>
  <si>
    <t>왕십리~선릉 복선전철 3개역사(삼릉, 청담, 강남구청) 보완설계</t>
  </si>
  <si>
    <t>기타</t>
  </si>
  <si>
    <t>왕십리~선릉 복선전철 성수역사 보완설계</t>
  </si>
  <si>
    <t>기준</t>
  </si>
  <si>
    <t>철도건설기준 정비(노반분야)</t>
  </si>
  <si>
    <t>일반경쟁</t>
  </si>
  <si>
    <t>계속</t>
  </si>
  <si>
    <t>토목</t>
  </si>
  <si>
    <t>동순천~광양 복선화 광양역사 신축 전기설비 보완 실시설계</t>
  </si>
  <si>
    <t>동순천~광양간 광양외 1역 통신설비 실시설계</t>
  </si>
  <si>
    <t>전라선 신리~순천간 통신유도대책 추가설계</t>
  </si>
  <si>
    <t>중앙선 덕소~원주간 열차무선설비 추가설계</t>
  </si>
  <si>
    <t>천안역 반복선 신설에 따른 CTC관제설비 S/W 개수용역</t>
  </si>
  <si>
    <t>영남내륙기지 건설에 따른 경부선 신동역  CTC관제설비 S/W 개수용역</t>
  </si>
  <si>
    <t>천안~온양온천간 통신유도대책 추가 설계</t>
  </si>
  <si>
    <t>온양온천~신창간 통신유도대책 설계용역</t>
  </si>
  <si>
    <t>설계</t>
  </si>
  <si>
    <t>부산신항 배후철도건설 신호설비 실시설계</t>
  </si>
  <si>
    <t>단차</t>
  </si>
  <si>
    <t>수탁</t>
  </si>
  <si>
    <t>신호</t>
  </si>
  <si>
    <t>동순천~광양 복선전철 광양역사 보완설계</t>
  </si>
  <si>
    <t>경춘선 복선전철 망우전동차승무사무소 신축설계</t>
  </si>
  <si>
    <t>경부고속철도 부산지구 CTC관제설비 S/W 개수</t>
  </si>
  <si>
    <t>부산신항배후철도건설에 따른 통신설비 추가설계</t>
  </si>
  <si>
    <t>수원~인천 복선전철(수원~한대앞) 궤도실시설계</t>
  </si>
  <si>
    <t>호남고속철도건설 오송-광주간 노반신설공사 실시설계용역</t>
  </si>
  <si>
    <t>호남고속철도 광주차량기지 기술조사</t>
  </si>
  <si>
    <t>군장국가산업단지 인입철도 제1공구 노반 실시설계</t>
  </si>
  <si>
    <t>군장국가산업단지 인입철도 제2공구 노반 실시설계</t>
  </si>
  <si>
    <t>호남고속철도건설 오송-광주간 노반신설공사 실시설계감리 용역</t>
  </si>
  <si>
    <t>경부고속철도 2단계구간 통신유도대책 검토용역</t>
  </si>
  <si>
    <t>폐기물</t>
  </si>
  <si>
    <t>경부선 조치원~대구간 유도상화공사 건설폐기물처리용역</t>
  </si>
  <si>
    <t>폐기물</t>
  </si>
  <si>
    <t>장항선개량사업 예산역사외 6개역사 신축공사 건설폐기물처리 용역</t>
  </si>
  <si>
    <t>계속비</t>
  </si>
  <si>
    <t>호남선 가수원-흑석리간 14km400(하)부근외 4개소 방음벽설치공사 실시설계</t>
  </si>
  <si>
    <t>건축</t>
  </si>
  <si>
    <t>일반</t>
  </si>
  <si>
    <t>2009년 기록관리용역</t>
  </si>
  <si>
    <t>관리비</t>
  </si>
  <si>
    <t>통신</t>
  </si>
  <si>
    <t>방음판 구매</t>
  </si>
  <si>
    <t>장기계속</t>
  </si>
  <si>
    <t>특수경비용역</t>
  </si>
  <si>
    <t>국가중요시설 방호</t>
  </si>
  <si>
    <t>기타
사업</t>
  </si>
  <si>
    <t>경부고속철도 2단계 6-4B공구 노반신설 기타공사</t>
  </si>
  <si>
    <t>설계중</t>
  </si>
  <si>
    <t>경부고속철도 오송~김천구미간 건축통신 공사</t>
  </si>
  <si>
    <t>건축</t>
  </si>
  <si>
    <t>경부고속철도 2단계 오송역사 신축공사</t>
  </si>
  <si>
    <t>경부고속철도 2단계 대전역사 증축공사</t>
  </si>
  <si>
    <t>경부고속철도 2단계 김천구미역사 신축공사</t>
  </si>
  <si>
    <t>경부고속철도 2단계 동대구역 증축공사</t>
  </si>
  <si>
    <t>경부고속철도 2단계 울산역사 신축공사</t>
  </si>
  <si>
    <t>경부고속철도 2단계  10-1 공구 노반신설 기타공사</t>
  </si>
  <si>
    <t>경부고속철도 2단계  10-2 공구 노반신설 기타공사</t>
  </si>
  <si>
    <t>경부고속철도 동대구~부산간 건축통신 공사</t>
  </si>
  <si>
    <t>경부고속철도 연결선 및 관제실 통신설비 공사</t>
  </si>
  <si>
    <t>제한경쟁</t>
  </si>
  <si>
    <t>통신</t>
  </si>
  <si>
    <t>경부고속철도 2단계 오송,대전,김천구미역사 전기공사</t>
  </si>
  <si>
    <t>전력</t>
  </si>
  <si>
    <t>경부고속철도 2단계 대구,울산,부산역사 전기공사</t>
  </si>
  <si>
    <t>경부고속철도 대전도심구간 지장신호설비 이설 기타공사</t>
  </si>
  <si>
    <t>신호</t>
  </si>
  <si>
    <t>경부고속철도 오송~부산간 역무통신 공사</t>
  </si>
  <si>
    <t>경부고속철도 대구도심구간 지장신호설비 이설기타공사</t>
  </si>
  <si>
    <t>경부고속철도 충북선 오송역구내 지장신호설비 이설기타공사</t>
  </si>
  <si>
    <t>경부고속철도 2단계  10-3A 공구 노반신설 기타공사</t>
  </si>
  <si>
    <t>경부고속철도 2단계 대전도심 전차선로공사</t>
  </si>
  <si>
    <t>경부고속철도 2단계 대구도심 전차선로공사</t>
  </si>
  <si>
    <t>경부고속철도 2단계 대전도심 배전설비공사</t>
  </si>
  <si>
    <t>경부고속철도 2단계 대구도심 배전설비공사</t>
  </si>
  <si>
    <t>동해남부선 부산~일광간 지장통신설비 이설공사</t>
  </si>
  <si>
    <t>장기</t>
  </si>
  <si>
    <t>광역
철도</t>
  </si>
  <si>
    <t>동해남부선 부산~일광간 지장신호설비 신설기타공사</t>
  </si>
  <si>
    <t>운정외 1개역 신축공사</t>
  </si>
  <si>
    <t>운정외 1개역사 통신설비 신설공사</t>
  </si>
  <si>
    <t>운정외 1개역사 전력설비 신설공사</t>
  </si>
  <si>
    <t>경의선 용산~문산간 전철전원설비 신설공사</t>
  </si>
  <si>
    <t>신상봉역 전력설비</t>
  </si>
  <si>
    <t>신상봉역 통신설비</t>
  </si>
  <si>
    <t>삼랑진~중리 지장물 신호공사</t>
  </si>
  <si>
    <t>일반
철도</t>
  </si>
  <si>
    <t>경전선 및 부산신항배후철도 낙동강,한림정,진영,진례역사 신축공사</t>
  </si>
  <si>
    <t>삼랑진~중리 전철전원설비공사</t>
  </si>
  <si>
    <t>삼랑진~마산간 역사 부대 전기공사</t>
  </si>
  <si>
    <t>부산신항배후철도 장유역사, 녹산역사, 녹산검수고 신축공사</t>
  </si>
  <si>
    <t>경전선 창원역사 신축공사</t>
  </si>
  <si>
    <t>경전선 마산역사 신축공사</t>
  </si>
  <si>
    <t>삼랑진~진주 복선전철 진례∼마산 궤도부설 기타공사</t>
  </si>
  <si>
    <t>경부선 금계천(상)외 3개소 유도상화공사</t>
  </si>
  <si>
    <t>포항~삼척 철도건설 노반공사(1공구)</t>
  </si>
  <si>
    <t>동순천~광양 복선화 순천역사 통신설비 신설공사</t>
  </si>
  <si>
    <t>동순천~광양 복선화 순천역사 전력설비 신설공사</t>
  </si>
  <si>
    <t>전라선 순천-여수 철도개량(신풍-여천) 궤도공사</t>
  </si>
  <si>
    <t>전라선 순천-여수간 전차선로 신설공사</t>
  </si>
  <si>
    <t>장항선 예산외 6역 역사전기설비 신설공사</t>
  </si>
  <si>
    <t>장항선 광천외 4개소 신호기계실 전력설비 신설공사</t>
  </si>
  <si>
    <t>장항선 예산외 6역 역사통신설비 신설공사</t>
  </si>
  <si>
    <t>장항선 광천외 4개소 신호기계실 통신설비 신설공사</t>
  </si>
  <si>
    <t>전라선 순천변전소 외 10개소 건물신축공사</t>
  </si>
  <si>
    <t>전라선 신리~임실간 전력설비 신설공사</t>
  </si>
  <si>
    <t>전라선 신리~순천간 통신설비 신설공사</t>
  </si>
  <si>
    <t>중부권내륙화물기지 인입철도 궤도부설 기타공사</t>
  </si>
  <si>
    <t>중부권내륙화물기지 인입철도 지장전철전력설비 공사</t>
  </si>
  <si>
    <t>중부권내륙화물기지 인입철도 지장통신선로 공사</t>
  </si>
  <si>
    <t>중부권내륙화물기지 인입철도 신호설비 공사</t>
  </si>
  <si>
    <t>경부선 당정역 노반 건설공사</t>
  </si>
  <si>
    <t>경부선 군포~의왕간 전철전력공사</t>
  </si>
  <si>
    <t>경부선 군포~의왕간 신호설비공사</t>
  </si>
  <si>
    <t>경부선 군포~의왕간 통신설비공사</t>
  </si>
  <si>
    <t>경부선 당정역사 신축공사</t>
  </si>
  <si>
    <t>경부선 병점차량기지역 노반건설공사</t>
  </si>
  <si>
    <t>경부선 병점차량기지역사 신축공사</t>
  </si>
  <si>
    <t>경부선 병점차량기지역사 전철전력공사</t>
  </si>
  <si>
    <t>경부선 병점차량기지역사 신호설비공사</t>
  </si>
  <si>
    <t>경부선 병점차량기지역사 통신설비공사</t>
  </si>
  <si>
    <t>덕소-원주 복선전철 양평 외 1개역사 신축공사</t>
  </si>
  <si>
    <t>덕소~원주 복선전철 아신~판대 궤도부설공사</t>
  </si>
  <si>
    <t>덕소~원주 복선전철 판대~서원주 궤도부설공사</t>
  </si>
  <si>
    <t>덕소~원주 복선전철 팔당~국수간 전철전원설비 신설 기타공사</t>
  </si>
  <si>
    <t>덕소~원주 복선전철 용문~서원주 신호설비(전기신호) 신설 기타공사</t>
  </si>
  <si>
    <t>덕소~원주 복선전철 용문~서원주 신호설비(기계신호) 신설 기타공사</t>
  </si>
  <si>
    <t>덕소-원주 복선전철 용문 외 1개 역사 신축공사</t>
  </si>
  <si>
    <t>덕소~원주 복선전철 국수~서원주 전철전원설비 신설 기타공사</t>
  </si>
  <si>
    <t>영동선 동백산~도계간 전철전력설비 공사</t>
  </si>
  <si>
    <t>영동선 동백산~도계간 통신설비 공사</t>
  </si>
  <si>
    <t>영동선 동백산~도계간 신호설비 공사</t>
  </si>
  <si>
    <t>영동선 동백산역사 신축기타공사</t>
  </si>
  <si>
    <t>중앙선 제천~도담간 복선전철 삼곡역사 신축공사</t>
  </si>
  <si>
    <t>경부고속철도 2단계 대구급전구간 전철전원설비공사</t>
  </si>
  <si>
    <t>경부고속철도 2단계 부산역사 증축공사</t>
  </si>
  <si>
    <t>경부고속철도 2단계 6-2 공구 노반신설 기타공사</t>
  </si>
  <si>
    <t>경부고속철도 2단계 6-4A 공구 노반신설 기타공사</t>
  </si>
  <si>
    <t>호남고속철도 1-1공구 건설공사</t>
  </si>
  <si>
    <t>호남고속철도 3-2공구 건설공사</t>
  </si>
  <si>
    <t>토목
건축</t>
  </si>
  <si>
    <t>동해남부선(부산~울산) 전동차사무소 건설공사</t>
  </si>
  <si>
    <t>장기</t>
  </si>
  <si>
    <t>광역
철도</t>
  </si>
  <si>
    <t>기지</t>
  </si>
  <si>
    <t xml:space="preserve"> 영남권 내륙화물기지 인입철도 궤도부설 공사</t>
  </si>
  <si>
    <t xml:space="preserve"> 경전선 삼랑진~중리간 및 부산 신항 배후철도 역사부대 통신 설비공사</t>
  </si>
  <si>
    <t>일반경쟁</t>
  </si>
  <si>
    <t>일반경쟁</t>
  </si>
  <si>
    <t>단차</t>
  </si>
  <si>
    <t>경부선 청도-신거 외 4개소 방음벽 설치공사</t>
  </si>
  <si>
    <t>방음벽설치공사</t>
  </si>
  <si>
    <t>토목</t>
  </si>
  <si>
    <t>생활관 보일러 교체공사</t>
  </si>
  <si>
    <t>단차</t>
  </si>
  <si>
    <t>용접공장 인트라넷 설치공사</t>
  </si>
  <si>
    <t>2008년도 예산</t>
  </si>
  <si>
    <t>경부고속철도 울산~부산간(궤도5공구) 궤도부설 기타공사</t>
  </si>
  <si>
    <t>시설
유지</t>
  </si>
  <si>
    <t>※ 2008년도 신규 용역 발주계획은 사업추진계획 변경에 따라 추진시기, 입찰방법, 예산 등이 변경되거나 
   발주대상이 추가될 수 있으며, 계획변경이 발생되면 홈페이지에 게재하겠습니다.</t>
  </si>
  <si>
    <t>※ 2008년도 신규 시설공사 발주계획은 사업추진계획 변경에 따라 추진시기, 입찰방법, 예산 등이 변경되거나 
   발주대상이 추가될 수 있으며, 계획변경이 발생되면 홈페이지에 게재하겠습니다.</t>
  </si>
  <si>
    <t>계</t>
  </si>
  <si>
    <t>공  사</t>
  </si>
  <si>
    <t>용  역</t>
  </si>
  <si>
    <t>구  매</t>
  </si>
  <si>
    <t>건수/금액(단위:백만원)</t>
  </si>
  <si>
    <t>2008년도 신규(시설공사, 용역, 물품구매) 발주계획 현황</t>
  </si>
  <si>
    <t>구  분</t>
  </si>
  <si>
    <t>발주계획</t>
  </si>
  <si>
    <t>예산구분</t>
  </si>
  <si>
    <t>비 고</t>
  </si>
  <si>
    <t>건수</t>
  </si>
  <si>
    <t>금액</t>
  </si>
  <si>
    <t>소계</t>
  </si>
  <si>
    <t>고속철도</t>
  </si>
  <si>
    <t>광역철도</t>
  </si>
  <si>
    <t>일반철도</t>
  </si>
  <si>
    <t>기타</t>
  </si>
  <si>
    <t>※ 2008년도 신규 물품구매 발주계획은 사업추진계획 변경에 따라 추진시기, 입찰방법, 예산 등이 변경되거나 
   발주대상이 추가될 수 있으며, 계획변경이 발생되면 홈페이지에 게재하겠습니다.</t>
  </si>
  <si>
    <t>호남선 신태인~정읍 122k200(하선)부근외 6개소 방음벽 기초 공사</t>
  </si>
  <si>
    <t>제한경쟁</t>
  </si>
  <si>
    <t>일반
철도</t>
  </si>
  <si>
    <t>토목</t>
  </si>
  <si>
    <t>일반
철도</t>
  </si>
  <si>
    <t>광역
철도</t>
  </si>
  <si>
    <t>일반
철도</t>
  </si>
  <si>
    <t>고속
철도</t>
  </si>
  <si>
    <t>시설
유지</t>
  </si>
  <si>
    <t>고속
철도</t>
  </si>
  <si>
    <t>일반철도/
광역철도</t>
  </si>
  <si>
    <t>광역
철도</t>
  </si>
  <si>
    <t>관리비
(홍보비)</t>
  </si>
  <si>
    <t>일반</t>
  </si>
  <si>
    <t>호남선 신태인~정읍 122k200(하선)부근외 6개소 방음벽 실시설계 용역</t>
  </si>
  <si>
    <t>단차</t>
  </si>
  <si>
    <t>토목</t>
  </si>
  <si>
    <t>일반철도
일반철도
고속철도</t>
  </si>
  <si>
    <t>일반/
광역</t>
  </si>
  <si>
    <t>턴키</t>
  </si>
  <si>
    <t>턴키</t>
  </si>
</sst>
</file>

<file path=xl/styles.xml><?xml version="1.0" encoding="utf-8"?>
<styleSheet xmlns="http://schemas.openxmlformats.org/spreadsheetml/2006/main">
  <numFmts count="3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0,000,000,000&quot;)&quot;"/>
    <numFmt numFmtId="178" formatCode="#,##0_);[Red]\(#,##0\)"/>
    <numFmt numFmtId="179" formatCode="0.00_ "/>
    <numFmt numFmtId="180" formatCode="0_ "/>
    <numFmt numFmtId="181" formatCode="mm&quot;월&quot;\ dd&quot;일&quot;"/>
    <numFmt numFmtId="182" formatCode="0_);[Red]\(0\)"/>
    <numFmt numFmtId="183" formatCode="0.0%"/>
    <numFmt numFmtId="184" formatCode="0.0_);[Red]\(0.0\)"/>
    <numFmt numFmtId="185" formatCode="0.00_);[Red]\(0.00\)"/>
    <numFmt numFmtId="186" formatCode="#,##0_ ;[Red]\-#,##0\ "/>
    <numFmt numFmtId="187" formatCode="#,##0;[Red]#,##0"/>
    <numFmt numFmtId="188" formatCode="#,##0_);\(#,##0\)"/>
    <numFmt numFmtId="189" formatCode="0;[Red]0"/>
    <numFmt numFmtId="190" formatCode="0_);\(0\)"/>
    <numFmt numFmtId="191" formatCode="0.00000000_ "/>
    <numFmt numFmtId="192" formatCode="0.0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_ "/>
    <numFmt numFmtId="199" formatCode="0.00;[Red]0.00"/>
    <numFmt numFmtId="200" formatCode="_-* #,##0.0_-;\-* #,##0.0_-;_-* &quot;-&quot;_-;_-@_-"/>
    <numFmt numFmtId="201" formatCode="_-* #,##0.00_-;\-* #,##0.00_-;_-* &quot;-&quot;_-;_-@_-"/>
  </numFmts>
  <fonts count="30">
    <font>
      <sz val="11"/>
      <name val="굴림"/>
      <family val="3"/>
    </font>
    <font>
      <sz val="8"/>
      <name val="굴림"/>
      <family val="3"/>
    </font>
    <font>
      <sz val="8"/>
      <name val="돋움"/>
      <family val="3"/>
    </font>
    <font>
      <sz val="11"/>
      <name val="돋움"/>
      <family val="3"/>
    </font>
    <font>
      <sz val="10"/>
      <name val="돋움"/>
      <family val="3"/>
    </font>
    <font>
      <sz val="9"/>
      <color indexed="8"/>
      <name val="굴림체"/>
      <family val="3"/>
    </font>
    <font>
      <sz val="8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sz val="10"/>
      <color indexed="8"/>
      <name val="굴림체"/>
      <family val="3"/>
    </font>
    <font>
      <b/>
      <u val="single"/>
      <sz val="24"/>
      <color indexed="8"/>
      <name val="굴림체"/>
      <family val="3"/>
    </font>
    <font>
      <sz val="11"/>
      <color indexed="8"/>
      <name val="굴림체"/>
      <family val="3"/>
    </font>
    <font>
      <sz val="11"/>
      <name val="굴림체"/>
      <family val="3"/>
    </font>
    <font>
      <b/>
      <sz val="9"/>
      <name val="굴림체"/>
      <family val="3"/>
    </font>
    <font>
      <sz val="9"/>
      <name val="돋움"/>
      <family val="3"/>
    </font>
    <font>
      <b/>
      <u val="single"/>
      <sz val="24"/>
      <name val="돋움"/>
      <family val="3"/>
    </font>
    <font>
      <u val="single"/>
      <sz val="11"/>
      <color indexed="12"/>
      <name val="굴림"/>
      <family val="3"/>
    </font>
    <font>
      <u val="single"/>
      <sz val="11"/>
      <color indexed="36"/>
      <name val="굴림"/>
      <family val="3"/>
    </font>
    <font>
      <sz val="11"/>
      <color indexed="8"/>
      <name val="돋움"/>
      <family val="3"/>
    </font>
    <font>
      <sz val="11"/>
      <color indexed="63"/>
      <name val="굴림체"/>
      <family val="3"/>
    </font>
    <font>
      <sz val="11"/>
      <color indexed="12"/>
      <name val="굴림체"/>
      <family val="3"/>
    </font>
    <font>
      <sz val="11"/>
      <color indexed="10"/>
      <name val="굴림체"/>
      <family val="3"/>
    </font>
    <font>
      <b/>
      <sz val="12"/>
      <color indexed="12"/>
      <name val="굴림체"/>
      <family val="3"/>
    </font>
    <font>
      <b/>
      <sz val="12"/>
      <name val="굴림"/>
      <family val="3"/>
    </font>
    <font>
      <sz val="12"/>
      <name val="굴림"/>
      <family val="3"/>
    </font>
    <font>
      <sz val="14"/>
      <name val="굴림"/>
      <family val="3"/>
    </font>
    <font>
      <b/>
      <sz val="16"/>
      <name val="굴림"/>
      <family val="3"/>
    </font>
    <font>
      <b/>
      <u val="single"/>
      <sz val="26"/>
      <name val="굴림"/>
      <family val="3"/>
    </font>
    <font>
      <sz val="16"/>
      <name val="굴림"/>
      <family val="3"/>
    </font>
    <font>
      <sz val="8"/>
      <color indexed="8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6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Alignment="1">
      <alignment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7" fillId="0" borderId="0" xfId="17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178" fontId="12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1" fontId="11" fillId="0" borderId="2" xfId="17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1" fontId="12" fillId="0" borderId="2" xfId="17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quotePrefix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1" fontId="11" fillId="0" borderId="2" xfId="17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178" fontId="11" fillId="0" borderId="2" xfId="17" applyNumberFormat="1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41" fontId="12" fillId="0" borderId="2" xfId="17" applyFont="1" applyFill="1" applyBorder="1" applyAlignment="1">
      <alignment horizontal="right" vertical="center" wrapText="1"/>
    </xf>
    <xf numFmtId="41" fontId="11" fillId="0" borderId="2" xfId="17" applyFont="1" applyBorder="1" applyAlignment="1">
      <alignment horizontal="right" vertical="center"/>
    </xf>
    <xf numFmtId="0" fontId="11" fillId="0" borderId="2" xfId="0" applyNumberFormat="1" applyFont="1" applyFill="1" applyBorder="1" applyAlignment="1">
      <alignment horizontal="center" vertical="center"/>
    </xf>
    <xf numFmtId="41" fontId="11" fillId="0" borderId="2" xfId="17" applyFont="1" applyFill="1" applyBorder="1" applyAlignment="1">
      <alignment horizontal="right" vertical="center"/>
    </xf>
    <xf numFmtId="41" fontId="12" fillId="0" borderId="2" xfId="17" applyFont="1" applyFill="1" applyBorder="1" applyAlignment="1">
      <alignment horizontal="right" vertical="center"/>
    </xf>
    <xf numFmtId="178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41" fontId="12" fillId="0" borderId="2" xfId="17" applyFont="1" applyBorder="1" applyAlignment="1">
      <alignment horizontal="right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 quotePrefix="1">
      <alignment vertical="center" wrapText="1"/>
    </xf>
    <xf numFmtId="0" fontId="12" fillId="0" borderId="2" xfId="0" applyFont="1" applyBorder="1" applyAlignment="1">
      <alignment vertical="center" wrapText="1"/>
    </xf>
    <xf numFmtId="178" fontId="11" fillId="0" borderId="2" xfId="0" applyNumberFormat="1" applyFont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178" fontId="11" fillId="0" borderId="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vertical="center"/>
    </xf>
    <xf numFmtId="41" fontId="11" fillId="0" borderId="2" xfId="17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4" fontId="3" fillId="0" borderId="2" xfId="0" applyNumberFormat="1" applyFont="1" applyBorder="1" applyAlignment="1">
      <alignment horizontal="center" vertical="center"/>
    </xf>
    <xf numFmtId="41" fontId="11" fillId="0" borderId="2" xfId="17" applyFont="1" applyBorder="1" applyAlignment="1">
      <alignment horizontal="right" vertical="center" wrapText="1"/>
    </xf>
    <xf numFmtId="0" fontId="18" fillId="0" borderId="2" xfId="0" applyFont="1" applyFill="1" applyBorder="1" applyAlignment="1">
      <alignment/>
    </xf>
    <xf numFmtId="0" fontId="5" fillId="0" borderId="2" xfId="23" applyFont="1" applyFill="1" applyBorder="1" applyAlignment="1">
      <alignment horizontal="left" vertical="center" wrapText="1"/>
      <protection/>
    </xf>
    <xf numFmtId="0" fontId="5" fillId="0" borderId="2" xfId="23" applyFont="1" applyBorder="1" applyAlignment="1">
      <alignment horizontal="center" vertical="center" wrapText="1"/>
      <protection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1" fontId="11" fillId="0" borderId="2" xfId="17" applyFont="1" applyFill="1" applyBorder="1" applyAlignment="1" applyProtection="1">
      <alignment horizontal="center" vertical="center" shrinkToFit="1"/>
      <protection/>
    </xf>
    <xf numFmtId="14" fontId="18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41" fontId="12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/>
    </xf>
    <xf numFmtId="0" fontId="11" fillId="0" borderId="2" xfId="25" applyFont="1" applyFill="1" applyBorder="1" applyAlignment="1">
      <alignment horizontal="center" vertical="center"/>
      <protection/>
    </xf>
    <xf numFmtId="0" fontId="11" fillId="0" borderId="2" xfId="25" applyFont="1" applyFill="1" applyBorder="1" applyAlignment="1">
      <alignment horizontal="left" vertical="center" wrapText="1"/>
      <protection/>
    </xf>
    <xf numFmtId="0" fontId="11" fillId="0" borderId="2" xfId="25" applyFont="1" applyFill="1" applyBorder="1" applyAlignment="1">
      <alignment horizontal="center" vertical="center" wrapText="1"/>
      <protection/>
    </xf>
    <xf numFmtId="14" fontId="3" fillId="0" borderId="2" xfId="25" applyNumberFormat="1" applyFont="1" applyFill="1" applyBorder="1" applyAlignment="1">
      <alignment horizontal="center" vertical="center"/>
      <protection/>
    </xf>
    <xf numFmtId="0" fontId="3" fillId="0" borderId="0" xfId="25" applyFont="1" applyFill="1">
      <alignment vertical="center"/>
      <protection/>
    </xf>
    <xf numFmtId="0" fontId="11" fillId="0" borderId="2" xfId="0" applyFont="1" applyFill="1" applyBorder="1" applyAlignment="1" quotePrefix="1">
      <alignment horizontal="left" vertical="center" wrapText="1"/>
    </xf>
    <xf numFmtId="0" fontId="12" fillId="0" borderId="2" xfId="25" applyFont="1" applyFill="1" applyBorder="1" applyAlignment="1">
      <alignment horizontal="center" vertical="center"/>
      <protection/>
    </xf>
    <xf numFmtId="0" fontId="12" fillId="0" borderId="2" xfId="25" applyFont="1" applyFill="1" applyBorder="1" applyAlignment="1">
      <alignment horizontal="left" vertical="center" wrapText="1"/>
      <protection/>
    </xf>
    <xf numFmtId="0" fontId="12" fillId="0" borderId="2" xfId="25" applyFont="1" applyFill="1" applyBorder="1" applyAlignment="1">
      <alignment horizontal="center" vertical="center" wrapText="1"/>
      <protection/>
    </xf>
    <xf numFmtId="0" fontId="11" fillId="0" borderId="2" xfId="23" applyFont="1" applyFill="1" applyBorder="1" applyAlignment="1">
      <alignment horizontal="center" vertical="center"/>
      <protection/>
    </xf>
    <xf numFmtId="0" fontId="11" fillId="0" borderId="2" xfId="23" applyFont="1" applyFill="1" applyBorder="1" applyAlignment="1">
      <alignment horizontal="left" vertical="center" wrapText="1"/>
      <protection/>
    </xf>
    <xf numFmtId="0" fontId="11" fillId="0" borderId="2" xfId="23" applyFont="1" applyBorder="1" applyAlignment="1">
      <alignment horizontal="left" vertical="center" wrapText="1"/>
      <protection/>
    </xf>
    <xf numFmtId="0" fontId="11" fillId="0" borderId="2" xfId="23" applyFont="1" applyBorder="1" applyAlignment="1">
      <alignment horizontal="center" vertical="center" wrapText="1"/>
      <protection/>
    </xf>
    <xf numFmtId="0" fontId="11" fillId="0" borderId="2" xfId="23" applyFont="1" applyBorder="1" applyAlignment="1">
      <alignment horizontal="center" vertical="center"/>
      <protection/>
    </xf>
    <xf numFmtId="14" fontId="3" fillId="0" borderId="2" xfId="23" applyNumberFormat="1" applyFont="1" applyBorder="1" applyAlignment="1">
      <alignment horizontal="center" vertical="center"/>
      <protection/>
    </xf>
    <xf numFmtId="0" fontId="11" fillId="0" borderId="2" xfId="23" applyFont="1" applyFill="1" applyBorder="1" applyAlignment="1">
      <alignment horizontal="center" vertical="center" wrapText="1"/>
      <protection/>
    </xf>
    <xf numFmtId="14" fontId="3" fillId="0" borderId="2" xfId="0" applyNumberFormat="1" applyFont="1" applyBorder="1" applyAlignment="1">
      <alignment horizontal="center" vertical="center" wrapText="1"/>
    </xf>
    <xf numFmtId="41" fontId="11" fillId="0" borderId="2" xfId="17" applyFont="1" applyBorder="1" applyAlignment="1">
      <alignment horizontal="center" vertical="center" wrapText="1"/>
    </xf>
    <xf numFmtId="3" fontId="11" fillId="0" borderId="2" xfId="17" applyNumberFormat="1" applyFont="1" applyFill="1" applyBorder="1" applyAlignment="1">
      <alignment vertical="center" wrapText="1"/>
    </xf>
    <xf numFmtId="3" fontId="3" fillId="0" borderId="2" xfId="17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/>
    </xf>
    <xf numFmtId="41" fontId="11" fillId="0" borderId="2" xfId="17" applyFont="1" applyFill="1" applyBorder="1" applyAlignment="1">
      <alignment vertical="center"/>
    </xf>
    <xf numFmtId="41" fontId="12" fillId="0" borderId="2" xfId="17" applyFont="1" applyFill="1" applyBorder="1" applyAlignment="1">
      <alignment vertical="center"/>
    </xf>
    <xf numFmtId="41" fontId="11" fillId="0" borderId="2" xfId="17" applyFont="1" applyFill="1" applyBorder="1" applyAlignment="1" applyProtection="1">
      <alignment vertical="center" shrinkToFit="1"/>
      <protection/>
    </xf>
    <xf numFmtId="41" fontId="18" fillId="0" borderId="2" xfId="17" applyFont="1" applyFill="1" applyBorder="1" applyAlignment="1">
      <alignment vertical="center"/>
    </xf>
    <xf numFmtId="41" fontId="11" fillId="0" borderId="2" xfId="17" applyFont="1" applyFill="1" applyBorder="1" applyAlignment="1">
      <alignment vertical="center" wrapText="1"/>
    </xf>
    <xf numFmtId="41" fontId="11" fillId="0" borderId="2" xfId="17" applyFont="1" applyBorder="1" applyAlignment="1">
      <alignment vertical="center"/>
    </xf>
    <xf numFmtId="41" fontId="3" fillId="0" borderId="2" xfId="17" applyFont="1" applyBorder="1" applyAlignment="1">
      <alignment vertical="center"/>
    </xf>
    <xf numFmtId="41" fontId="11" fillId="0" borderId="2" xfId="17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178" fontId="12" fillId="0" borderId="2" xfId="0" applyNumberFormat="1" applyFont="1" applyBorder="1" applyAlignment="1">
      <alignment vertical="center" wrapText="1"/>
    </xf>
    <xf numFmtId="178" fontId="11" fillId="0" borderId="2" xfId="17" applyNumberFormat="1" applyFont="1" applyFill="1" applyBorder="1" applyAlignment="1">
      <alignment horizontal="right" vertical="center"/>
    </xf>
    <xf numFmtId="14" fontId="12" fillId="0" borderId="2" xfId="0" applyNumberFormat="1" applyFont="1" applyFill="1" applyBorder="1" applyAlignment="1">
      <alignment vertical="center"/>
    </xf>
    <xf numFmtId="178" fontId="12" fillId="0" borderId="2" xfId="0" applyNumberFormat="1" applyFont="1" applyBorder="1" applyAlignment="1">
      <alignment horizontal="center" vertical="center"/>
    </xf>
    <xf numFmtId="0" fontId="1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wrapText="1" shrinkToFit="1"/>
    </xf>
    <xf numFmtId="178" fontId="11" fillId="0" borderId="2" xfId="17" applyNumberFormat="1" applyFont="1" applyBorder="1" applyAlignment="1">
      <alignment horizontal="right" vertical="center"/>
    </xf>
    <xf numFmtId="0" fontId="11" fillId="0" borderId="2" xfId="25" applyFont="1" applyBorder="1" applyAlignment="1">
      <alignment horizontal="center" vertical="center"/>
      <protection/>
    </xf>
    <xf numFmtId="0" fontId="11" fillId="0" borderId="2" xfId="25" applyFont="1" applyBorder="1" applyAlignment="1">
      <alignment vertical="center" wrapText="1"/>
      <protection/>
    </xf>
    <xf numFmtId="0" fontId="11" fillId="0" borderId="2" xfId="25" applyFont="1" applyBorder="1" applyAlignment="1">
      <alignment horizontal="center" vertical="center" wrapText="1"/>
      <protection/>
    </xf>
    <xf numFmtId="41" fontId="12" fillId="0" borderId="2" xfId="17" applyFont="1" applyBorder="1" applyAlignment="1">
      <alignment horizontal="center" vertical="center"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vertical="center" wrapText="1"/>
      <protection/>
    </xf>
    <xf numFmtId="0" fontId="11" fillId="0" borderId="2" xfId="21" applyFont="1" applyFill="1" applyBorder="1" applyAlignment="1">
      <alignment horizontal="center" vertical="center" wrapText="1"/>
      <protection/>
    </xf>
    <xf numFmtId="0" fontId="11" fillId="0" borderId="2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vertical="center" wrapText="1"/>
      <protection/>
    </xf>
    <xf numFmtId="0" fontId="11" fillId="0" borderId="2" xfId="21" applyFont="1" applyBorder="1" applyAlignment="1">
      <alignment horizontal="center" vertical="center" wrapText="1"/>
      <protection/>
    </xf>
    <xf numFmtId="41" fontId="11" fillId="0" borderId="2" xfId="17" applyNumberFormat="1" applyFont="1" applyFill="1" applyBorder="1" applyAlignment="1">
      <alignment horizontal="right" vertical="center"/>
    </xf>
    <xf numFmtId="41" fontId="11" fillId="0" borderId="2" xfId="17" applyNumberFormat="1" applyFont="1" applyBorder="1" applyAlignment="1">
      <alignment horizontal="right" vertical="center"/>
    </xf>
    <xf numFmtId="0" fontId="11" fillId="0" borderId="2" xfId="24" applyFont="1" applyBorder="1" applyAlignment="1">
      <alignment horizontal="center" vertical="center"/>
      <protection/>
    </xf>
    <xf numFmtId="0" fontId="11" fillId="0" borderId="2" xfId="24" applyFont="1" applyFill="1" applyBorder="1" applyAlignment="1">
      <alignment horizontal="center" vertical="center"/>
      <protection/>
    </xf>
    <xf numFmtId="0" fontId="11" fillId="0" borderId="2" xfId="24" applyFont="1" applyBorder="1" applyAlignment="1">
      <alignment vertical="center" wrapText="1"/>
      <protection/>
    </xf>
    <xf numFmtId="0" fontId="11" fillId="0" borderId="2" xfId="24" applyFont="1" applyBorder="1" applyAlignment="1">
      <alignment horizontal="center" vertical="center" wrapText="1"/>
      <protection/>
    </xf>
    <xf numFmtId="0" fontId="11" fillId="0" borderId="2" xfId="22" applyFont="1" applyBorder="1" applyAlignment="1">
      <alignment horizontal="center" vertical="center"/>
      <protection/>
    </xf>
    <xf numFmtId="0" fontId="11" fillId="0" borderId="2" xfId="22" applyFont="1" applyFill="1" applyBorder="1" applyAlignment="1">
      <alignment horizontal="center" vertical="center"/>
      <protection/>
    </xf>
    <xf numFmtId="0" fontId="11" fillId="0" borderId="2" xfId="22" applyFont="1" applyBorder="1" applyAlignment="1">
      <alignment vertical="center" wrapText="1"/>
      <protection/>
    </xf>
    <xf numFmtId="0" fontId="11" fillId="0" borderId="2" xfId="22" applyFont="1" applyBorder="1" applyAlignment="1">
      <alignment horizontal="center" vertical="center" wrapText="1"/>
      <protection/>
    </xf>
    <xf numFmtId="178" fontId="11" fillId="0" borderId="2" xfId="22" applyNumberFormat="1" applyFont="1" applyBorder="1" applyAlignment="1">
      <alignment horizontal="right" vertical="center" wrapText="1"/>
      <protection/>
    </xf>
    <xf numFmtId="0" fontId="12" fillId="0" borderId="2" xfId="22" applyFont="1" applyFill="1" applyBorder="1" applyAlignment="1">
      <alignment horizontal="center" vertical="center"/>
      <protection/>
    </xf>
    <xf numFmtId="0" fontId="12" fillId="0" borderId="2" xfId="22" applyFont="1" applyFill="1" applyBorder="1" applyAlignment="1">
      <alignment vertical="center" wrapText="1"/>
      <protection/>
    </xf>
    <xf numFmtId="0" fontId="12" fillId="0" borderId="2" xfId="22" applyFont="1" applyFill="1" applyBorder="1" applyAlignment="1">
      <alignment horizontal="center" vertical="center" wrapText="1"/>
      <protection/>
    </xf>
    <xf numFmtId="178" fontId="12" fillId="0" borderId="2" xfId="17" applyNumberFormat="1" applyFont="1" applyFill="1" applyBorder="1" applyAlignment="1">
      <alignment horizontal="right" vertical="center"/>
    </xf>
    <xf numFmtId="178" fontId="12" fillId="0" borderId="2" xfId="22" applyNumberFormat="1" applyFont="1" applyFill="1" applyBorder="1" applyAlignment="1">
      <alignment horizontal="right" vertical="center" wrapText="1"/>
      <protection/>
    </xf>
    <xf numFmtId="0" fontId="11" fillId="0" borderId="2" xfId="24" applyFont="1" applyBorder="1" applyAlignment="1">
      <alignment horizontal="right" vertical="center" wrapText="1"/>
      <protection/>
    </xf>
    <xf numFmtId="14" fontId="12" fillId="0" borderId="2" xfId="25" applyNumberFormat="1" applyFont="1" applyBorder="1" applyAlignment="1">
      <alignment vertical="center"/>
      <protection/>
    </xf>
    <xf numFmtId="0" fontId="20" fillId="0" borderId="0" xfId="0" applyFont="1" applyAlignment="1">
      <alignment/>
    </xf>
    <xf numFmtId="0" fontId="12" fillId="0" borderId="2" xfId="25" applyFont="1" applyBorder="1" applyAlignment="1">
      <alignment horizontal="center" vertical="center"/>
      <protection/>
    </xf>
    <xf numFmtId="0" fontId="12" fillId="0" borderId="2" xfId="25" applyFont="1" applyBorder="1" applyAlignment="1">
      <alignment vertical="center" wrapText="1"/>
      <protection/>
    </xf>
    <xf numFmtId="0" fontId="12" fillId="0" borderId="3" xfId="0" applyFont="1" applyBorder="1" applyAlignment="1">
      <alignment/>
    </xf>
    <xf numFmtId="0" fontId="12" fillId="0" borderId="0" xfId="25" applyFont="1">
      <alignment vertical="center"/>
      <protection/>
    </xf>
    <xf numFmtId="0" fontId="21" fillId="0" borderId="0" xfId="0" applyFont="1" applyAlignment="1">
      <alignment/>
    </xf>
    <xf numFmtId="14" fontId="12" fillId="0" borderId="2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 wrapText="1"/>
    </xf>
    <xf numFmtId="0" fontId="12" fillId="0" borderId="2" xfId="22" applyFont="1" applyBorder="1" applyAlignment="1">
      <alignment vertical="center"/>
      <protection/>
    </xf>
    <xf numFmtId="0" fontId="12" fillId="0" borderId="0" xfId="22" applyFont="1">
      <alignment vertical="center"/>
      <protection/>
    </xf>
    <xf numFmtId="178" fontId="12" fillId="0" borderId="2" xfId="22" applyNumberFormat="1" applyFont="1" applyFill="1" applyBorder="1" applyAlignment="1">
      <alignment horizontal="right" vertical="center"/>
      <protection/>
    </xf>
    <xf numFmtId="14" fontId="8" fillId="0" borderId="2" xfId="0" applyNumberFormat="1" applyFont="1" applyFill="1" applyBorder="1" applyAlignment="1">
      <alignment vertical="center"/>
    </xf>
    <xf numFmtId="14" fontId="8" fillId="0" borderId="2" xfId="0" applyNumberFormat="1" applyFont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 quotePrefix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2" fillId="0" borderId="2" xfId="25" applyFont="1" applyFill="1" applyBorder="1" applyAlignment="1">
      <alignment horizontal="left" vertical="center" wrapText="1"/>
      <protection/>
    </xf>
    <xf numFmtId="0" fontId="12" fillId="0" borderId="2" xfId="0" applyFont="1" applyFill="1" applyBorder="1" applyAlignment="1">
      <alignment horizontal="left" vertical="center" wrapText="1"/>
    </xf>
    <xf numFmtId="0" fontId="11" fillId="0" borderId="2" xfId="25" applyFont="1" applyFill="1" applyBorder="1" applyAlignment="1">
      <alignment horizontal="left" vertical="center" wrapText="1"/>
      <protection/>
    </xf>
    <xf numFmtId="41" fontId="11" fillId="2" borderId="2" xfId="17" applyFont="1" applyFill="1" applyBorder="1" applyAlignment="1">
      <alignment horizontal="center" vertical="center"/>
    </xf>
    <xf numFmtId="41" fontId="11" fillId="2" borderId="2" xfId="17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4" fillId="0" borderId="4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176" fontId="26" fillId="0" borderId="2" xfId="0" applyNumberFormat="1" applyFont="1" applyFill="1" applyBorder="1" applyAlignment="1">
      <alignment horizontal="center" vertical="center"/>
    </xf>
    <xf numFmtId="176" fontId="26" fillId="0" borderId="2" xfId="0" applyNumberFormat="1" applyFont="1" applyFill="1" applyBorder="1" applyAlignment="1">
      <alignment horizontal="right" vertical="center"/>
    </xf>
    <xf numFmtId="176" fontId="28" fillId="0" borderId="2" xfId="0" applyNumberFormat="1" applyFont="1" applyFill="1" applyBorder="1" applyAlignment="1">
      <alignment horizontal="right" vertical="center"/>
    </xf>
    <xf numFmtId="176" fontId="28" fillId="0" borderId="2" xfId="0" applyNumberFormat="1" applyFont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 wrapText="1"/>
    </xf>
    <xf numFmtId="0" fontId="5" fillId="0" borderId="2" xfId="22" applyFont="1" applyBorder="1" applyAlignment="1">
      <alignment horizontal="center" vertical="center" wrapText="1"/>
      <protection/>
    </xf>
    <xf numFmtId="0" fontId="7" fillId="0" borderId="2" xfId="22" applyFont="1" applyFill="1" applyBorder="1" applyAlignment="1">
      <alignment horizontal="center" vertical="center" wrapText="1"/>
      <protection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26" fillId="3" borderId="5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6" fillId="3" borderId="2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6" fillId="3" borderId="7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41" fontId="11" fillId="0" borderId="2" xfId="17" applyFont="1" applyBorder="1" applyAlignment="1">
      <alignment vertical="center"/>
    </xf>
  </cellXfs>
  <cellStyles count="13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07실적 및 08년용역 발주계획(작업용)" xfId="21"/>
    <cellStyle name="표준_08년발주계획(기획조정실,2차수정,080104)" xfId="22"/>
    <cellStyle name="표준_2008 신규물품구매" xfId="23"/>
    <cellStyle name="표준_2008 신규용역" xfId="24"/>
    <cellStyle name="표준_2008년도 신규발주(20071210)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"/>
  <sheetViews>
    <sheetView view="pageBreakPreview" zoomScale="60" workbookViewId="0" topLeftCell="A1">
      <selection activeCell="E13" sqref="E13"/>
    </sheetView>
  </sheetViews>
  <sheetFormatPr defaultColWidth="9.00390625" defaultRowHeight="13.5"/>
  <cols>
    <col min="1" max="1" width="11.125" style="0" customWidth="1"/>
    <col min="2" max="2" width="8.625" style="0" customWidth="1"/>
    <col min="3" max="3" width="14.50390625" style="0" customWidth="1"/>
    <col min="4" max="4" width="8.625" style="0" customWidth="1"/>
    <col min="5" max="5" width="14.50390625" style="0" customWidth="1"/>
    <col min="6" max="6" width="8.625" style="0" customWidth="1"/>
    <col min="7" max="7" width="14.50390625" style="0" customWidth="1"/>
    <col min="8" max="8" width="8.625" style="0" customWidth="1"/>
    <col min="9" max="9" width="13.75390625" style="0" customWidth="1"/>
    <col min="10" max="10" width="8.625" style="0" customWidth="1"/>
    <col min="11" max="11" width="14.625" style="0" customWidth="1"/>
    <col min="12" max="12" width="8.625" style="0" customWidth="1"/>
    <col min="13" max="13" width="12.875" style="0" customWidth="1"/>
    <col min="14" max="14" width="13.875" style="0" customWidth="1"/>
  </cols>
  <sheetData>
    <row r="2" spans="1:14" ht="39.75" customHeight="1">
      <c r="A2" s="199" t="s">
        <v>628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3:14" ht="20.25" customHeight="1">
      <c r="M3" s="201" t="s">
        <v>627</v>
      </c>
      <c r="N3" s="201"/>
    </row>
    <row r="4" spans="1:14" ht="39" customHeight="1">
      <c r="A4" s="202" t="s">
        <v>629</v>
      </c>
      <c r="B4" s="197" t="s">
        <v>630</v>
      </c>
      <c r="C4" s="198"/>
      <c r="D4" s="200" t="s">
        <v>631</v>
      </c>
      <c r="E4" s="200"/>
      <c r="F4" s="200"/>
      <c r="G4" s="200"/>
      <c r="H4" s="200"/>
      <c r="I4" s="200"/>
      <c r="J4" s="200"/>
      <c r="K4" s="200"/>
      <c r="L4" s="200"/>
      <c r="M4" s="200"/>
      <c r="N4" s="205" t="s">
        <v>632</v>
      </c>
    </row>
    <row r="5" spans="1:14" ht="39" customHeight="1">
      <c r="A5" s="203"/>
      <c r="B5" s="202" t="s">
        <v>633</v>
      </c>
      <c r="C5" s="202" t="s">
        <v>634</v>
      </c>
      <c r="D5" s="197" t="s">
        <v>635</v>
      </c>
      <c r="E5" s="198"/>
      <c r="F5" s="197" t="s">
        <v>636</v>
      </c>
      <c r="G5" s="198"/>
      <c r="H5" s="197" t="s">
        <v>637</v>
      </c>
      <c r="I5" s="198"/>
      <c r="J5" s="197" t="s">
        <v>638</v>
      </c>
      <c r="K5" s="198"/>
      <c r="L5" s="197" t="s">
        <v>639</v>
      </c>
      <c r="M5" s="198"/>
      <c r="N5" s="206"/>
    </row>
    <row r="6" spans="1:14" ht="39" customHeight="1">
      <c r="A6" s="204"/>
      <c r="B6" s="204"/>
      <c r="C6" s="204"/>
      <c r="D6" s="184" t="s">
        <v>633</v>
      </c>
      <c r="E6" s="184" t="s">
        <v>634</v>
      </c>
      <c r="F6" s="184" t="s">
        <v>633</v>
      </c>
      <c r="G6" s="184" t="s">
        <v>634</v>
      </c>
      <c r="H6" s="184" t="s">
        <v>633</v>
      </c>
      <c r="I6" s="184" t="s">
        <v>634</v>
      </c>
      <c r="J6" s="184" t="s">
        <v>633</v>
      </c>
      <c r="K6" s="184" t="s">
        <v>634</v>
      </c>
      <c r="L6" s="184" t="s">
        <v>633</v>
      </c>
      <c r="M6" s="184" t="s">
        <v>634</v>
      </c>
      <c r="N6" s="207"/>
    </row>
    <row r="7" spans="1:16" ht="75" customHeight="1">
      <c r="A7" s="185" t="s">
        <v>623</v>
      </c>
      <c r="B7" s="188">
        <f aca="true" t="shared" si="0" ref="B7:C10">D7</f>
        <v>429</v>
      </c>
      <c r="C7" s="188">
        <f t="shared" si="0"/>
        <v>476037</v>
      </c>
      <c r="D7" s="188">
        <f>D8+D9+D10</f>
        <v>429</v>
      </c>
      <c r="E7" s="188">
        <f aca="true" t="shared" si="1" ref="E7:M7">E8+E9+E10</f>
        <v>476037</v>
      </c>
      <c r="F7" s="188">
        <f t="shared" si="1"/>
        <v>109</v>
      </c>
      <c r="G7" s="188">
        <f t="shared" si="1"/>
        <v>227108</v>
      </c>
      <c r="H7" s="188">
        <f t="shared" si="1"/>
        <v>45</v>
      </c>
      <c r="I7" s="188">
        <f t="shared" si="1"/>
        <v>34548</v>
      </c>
      <c r="J7" s="188">
        <f t="shared" si="1"/>
        <v>254</v>
      </c>
      <c r="K7" s="188">
        <f t="shared" si="1"/>
        <v>209257</v>
      </c>
      <c r="L7" s="188">
        <f t="shared" si="1"/>
        <v>21</v>
      </c>
      <c r="M7" s="188">
        <f t="shared" si="1"/>
        <v>5124</v>
      </c>
      <c r="N7" s="187"/>
      <c r="O7" s="181"/>
      <c r="P7" s="182"/>
    </row>
    <row r="8" spans="1:16" ht="75" customHeight="1">
      <c r="A8" s="186" t="s">
        <v>624</v>
      </c>
      <c r="B8" s="189">
        <f t="shared" si="0"/>
        <v>104</v>
      </c>
      <c r="C8" s="189">
        <f t="shared" si="0"/>
        <v>244546</v>
      </c>
      <c r="D8" s="189">
        <f aca="true" t="shared" si="2" ref="D8:E10">F8+H8+J8+L8</f>
        <v>104</v>
      </c>
      <c r="E8" s="189">
        <f t="shared" si="2"/>
        <v>244546</v>
      </c>
      <c r="F8" s="189">
        <v>35</v>
      </c>
      <c r="G8" s="189">
        <v>164009</v>
      </c>
      <c r="H8" s="189">
        <v>9</v>
      </c>
      <c r="I8" s="189">
        <v>6300</v>
      </c>
      <c r="J8" s="189">
        <v>59</v>
      </c>
      <c r="K8" s="189">
        <v>72837</v>
      </c>
      <c r="L8" s="189">
        <v>1</v>
      </c>
      <c r="M8" s="190">
        <v>1400</v>
      </c>
      <c r="N8" s="187"/>
      <c r="O8" s="183"/>
      <c r="P8" s="182"/>
    </row>
    <row r="9" spans="1:16" ht="75" customHeight="1">
      <c r="A9" s="185" t="s">
        <v>625</v>
      </c>
      <c r="B9" s="189">
        <f t="shared" si="0"/>
        <v>169</v>
      </c>
      <c r="C9" s="189">
        <f t="shared" si="0"/>
        <v>71047</v>
      </c>
      <c r="D9" s="189">
        <f t="shared" si="2"/>
        <v>169</v>
      </c>
      <c r="E9" s="189">
        <f t="shared" si="2"/>
        <v>71047</v>
      </c>
      <c r="F9" s="189">
        <v>32</v>
      </c>
      <c r="G9" s="189">
        <v>31818</v>
      </c>
      <c r="H9" s="189">
        <v>22</v>
      </c>
      <c r="I9" s="189">
        <v>14548</v>
      </c>
      <c r="J9" s="189">
        <v>97</v>
      </c>
      <c r="K9" s="189">
        <v>21586</v>
      </c>
      <c r="L9" s="189">
        <v>18</v>
      </c>
      <c r="M9" s="189">
        <v>3095</v>
      </c>
      <c r="N9" s="187"/>
      <c r="O9" s="183"/>
      <c r="P9" s="182"/>
    </row>
    <row r="10" spans="1:16" ht="75" customHeight="1">
      <c r="A10" s="186" t="s">
        <v>626</v>
      </c>
      <c r="B10" s="189">
        <f t="shared" si="0"/>
        <v>156</v>
      </c>
      <c r="C10" s="189">
        <f t="shared" si="0"/>
        <v>160444</v>
      </c>
      <c r="D10" s="189">
        <f t="shared" si="2"/>
        <v>156</v>
      </c>
      <c r="E10" s="189">
        <f t="shared" si="2"/>
        <v>160444</v>
      </c>
      <c r="F10" s="189">
        <v>42</v>
      </c>
      <c r="G10" s="189">
        <v>31281</v>
      </c>
      <c r="H10" s="189">
        <v>14</v>
      </c>
      <c r="I10" s="189">
        <v>13700</v>
      </c>
      <c r="J10" s="189">
        <v>98</v>
      </c>
      <c r="K10" s="189">
        <v>114834</v>
      </c>
      <c r="L10" s="189">
        <v>2</v>
      </c>
      <c r="M10" s="190">
        <v>629</v>
      </c>
      <c r="N10" s="187"/>
      <c r="O10" s="183"/>
      <c r="P10" s="182"/>
    </row>
  </sheetData>
  <mergeCells count="13">
    <mergeCell ref="L5:M5"/>
    <mergeCell ref="N4:N6"/>
    <mergeCell ref="D5:E5"/>
    <mergeCell ref="F5:G5"/>
    <mergeCell ref="H5:I5"/>
    <mergeCell ref="J5:K5"/>
    <mergeCell ref="A2:N2"/>
    <mergeCell ref="D4:M4"/>
    <mergeCell ref="M3:N3"/>
    <mergeCell ref="B4:C4"/>
    <mergeCell ref="A4:A6"/>
    <mergeCell ref="B5:B6"/>
    <mergeCell ref="C5:C6"/>
  </mergeCells>
  <printOptions/>
  <pageMargins left="0.75" right="0.75" top="1" bottom="1" header="0.5" footer="0.5"/>
  <pageSetup horizontalDpi="1200" verticalDpi="1200" orientation="landscape" paperSize="9" scale="72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6"/>
  <sheetViews>
    <sheetView tabSelected="1" workbookViewId="0" topLeftCell="A98">
      <selection activeCell="D100" sqref="D100"/>
    </sheetView>
  </sheetViews>
  <sheetFormatPr defaultColWidth="9.00390625" defaultRowHeight="13.5"/>
  <cols>
    <col min="1" max="1" width="4.50390625" style="0" bestFit="1" customWidth="1"/>
    <col min="2" max="2" width="6.625" style="10" customWidth="1"/>
    <col min="3" max="3" width="38.125" style="1" customWidth="1"/>
    <col min="4" max="4" width="11.00390625" style="1" customWidth="1"/>
    <col min="5" max="5" width="11.50390625" style="19" customWidth="1"/>
    <col min="6" max="6" width="10.875" style="19" customWidth="1"/>
    <col min="7" max="7" width="7.50390625" style="0" bestFit="1" customWidth="1"/>
    <col min="8" max="8" width="6.00390625" style="0" bestFit="1" customWidth="1"/>
    <col min="9" max="9" width="6.625" style="0" customWidth="1"/>
    <col min="10" max="10" width="9.875" style="0" customWidth="1"/>
  </cols>
  <sheetData>
    <row r="1" spans="1:10" s="2" customFormat="1" ht="31.5">
      <c r="A1" s="211" t="s">
        <v>257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3:10" s="2" customFormat="1" ht="12.75" customHeight="1">
      <c r="C2" s="3"/>
      <c r="D2" s="3"/>
      <c r="E2" s="17"/>
      <c r="F2" s="4"/>
      <c r="H2" s="208" t="s">
        <v>256</v>
      </c>
      <c r="I2" s="208"/>
      <c r="J2" s="208"/>
    </row>
    <row r="3" spans="1:10" s="5" customFormat="1" ht="28.5" customHeight="1">
      <c r="A3" s="171" t="s">
        <v>250</v>
      </c>
      <c r="B3" s="172" t="s">
        <v>251</v>
      </c>
      <c r="C3" s="173" t="s">
        <v>252</v>
      </c>
      <c r="D3" s="173" t="s">
        <v>15</v>
      </c>
      <c r="E3" s="171" t="s">
        <v>253</v>
      </c>
      <c r="F3" s="171" t="s">
        <v>618</v>
      </c>
      <c r="G3" s="171" t="s">
        <v>254</v>
      </c>
      <c r="H3" s="173" t="s">
        <v>255</v>
      </c>
      <c r="I3" s="173" t="s">
        <v>75</v>
      </c>
      <c r="J3" s="173" t="s">
        <v>76</v>
      </c>
    </row>
    <row r="4" spans="1:10" s="5" customFormat="1" ht="29.25" customHeight="1">
      <c r="A4" s="21">
        <v>1</v>
      </c>
      <c r="B4" s="21">
        <v>1</v>
      </c>
      <c r="C4" s="55" t="s">
        <v>619</v>
      </c>
      <c r="D4" s="29" t="s">
        <v>0</v>
      </c>
      <c r="E4" s="23">
        <v>112567</v>
      </c>
      <c r="F4" s="23">
        <v>25000</v>
      </c>
      <c r="G4" s="21" t="s">
        <v>311</v>
      </c>
      <c r="H4" s="24" t="s">
        <v>312</v>
      </c>
      <c r="I4" s="21" t="s">
        <v>313</v>
      </c>
      <c r="J4" s="21"/>
    </row>
    <row r="5" spans="1:10" s="20" customFormat="1" ht="30" customHeight="1">
      <c r="A5" s="21">
        <v>2</v>
      </c>
      <c r="B5" s="21">
        <v>1</v>
      </c>
      <c r="C5" s="55" t="s">
        <v>314</v>
      </c>
      <c r="D5" s="29" t="s">
        <v>103</v>
      </c>
      <c r="E5" s="23">
        <v>27597</v>
      </c>
      <c r="F5" s="23">
        <v>8957</v>
      </c>
      <c r="G5" s="21" t="s">
        <v>311</v>
      </c>
      <c r="H5" s="24" t="s">
        <v>312</v>
      </c>
      <c r="I5" s="21" t="s">
        <v>512</v>
      </c>
      <c r="J5" s="21"/>
    </row>
    <row r="6" spans="1:10" s="20" customFormat="1" ht="30" customHeight="1">
      <c r="A6" s="21">
        <v>3</v>
      </c>
      <c r="B6" s="27">
        <v>1</v>
      </c>
      <c r="C6" s="60" t="s">
        <v>556</v>
      </c>
      <c r="D6" s="29" t="s">
        <v>103</v>
      </c>
      <c r="E6" s="23">
        <v>3480</v>
      </c>
      <c r="F6" s="23">
        <v>3480</v>
      </c>
      <c r="G6" s="32" t="s">
        <v>110</v>
      </c>
      <c r="H6" s="33" t="s">
        <v>548</v>
      </c>
      <c r="I6" s="34" t="s">
        <v>315</v>
      </c>
      <c r="J6" s="21"/>
    </row>
    <row r="7" spans="1:10" s="20" customFormat="1" ht="30" customHeight="1">
      <c r="A7" s="21">
        <v>4</v>
      </c>
      <c r="B7" s="27">
        <v>1</v>
      </c>
      <c r="C7" s="60" t="s">
        <v>557</v>
      </c>
      <c r="D7" s="29" t="s">
        <v>103</v>
      </c>
      <c r="E7" s="23">
        <v>186966</v>
      </c>
      <c r="F7" s="23">
        <v>3000</v>
      </c>
      <c r="G7" s="32" t="s">
        <v>111</v>
      </c>
      <c r="H7" s="33" t="s">
        <v>548</v>
      </c>
      <c r="I7" s="34" t="s">
        <v>315</v>
      </c>
      <c r="J7" s="21"/>
    </row>
    <row r="8" spans="1:10" s="20" customFormat="1" ht="30" customHeight="1">
      <c r="A8" s="21">
        <v>5</v>
      </c>
      <c r="B8" s="27">
        <v>1</v>
      </c>
      <c r="C8" s="63" t="s">
        <v>600</v>
      </c>
      <c r="D8" s="31" t="s">
        <v>522</v>
      </c>
      <c r="E8" s="40">
        <v>344070</v>
      </c>
      <c r="F8" s="41">
        <v>6881</v>
      </c>
      <c r="G8" s="32" t="s">
        <v>311</v>
      </c>
      <c r="H8" s="31" t="s">
        <v>312</v>
      </c>
      <c r="I8" s="34" t="s">
        <v>315</v>
      </c>
      <c r="J8" s="34" t="s">
        <v>660</v>
      </c>
    </row>
    <row r="9" spans="1:10" s="20" customFormat="1" ht="30" customHeight="1">
      <c r="A9" s="21">
        <v>6</v>
      </c>
      <c r="B9" s="27">
        <v>1</v>
      </c>
      <c r="C9" s="63" t="s">
        <v>601</v>
      </c>
      <c r="D9" s="31" t="s">
        <v>522</v>
      </c>
      <c r="E9" s="40">
        <v>269800</v>
      </c>
      <c r="F9" s="41">
        <v>5397</v>
      </c>
      <c r="G9" s="32" t="s">
        <v>311</v>
      </c>
      <c r="H9" s="31" t="s">
        <v>312</v>
      </c>
      <c r="I9" s="31" t="s">
        <v>602</v>
      </c>
      <c r="J9" s="34" t="s">
        <v>661</v>
      </c>
    </row>
    <row r="10" spans="1:10" s="20" customFormat="1" ht="30" customHeight="1">
      <c r="A10" s="21">
        <v>7</v>
      </c>
      <c r="B10" s="42">
        <v>1</v>
      </c>
      <c r="C10" s="56" t="s">
        <v>417</v>
      </c>
      <c r="D10" s="24" t="s">
        <v>419</v>
      </c>
      <c r="E10" s="43">
        <v>5542</v>
      </c>
      <c r="F10" s="44">
        <v>5542</v>
      </c>
      <c r="G10" s="27" t="s">
        <v>420</v>
      </c>
      <c r="H10" s="45" t="s">
        <v>421</v>
      </c>
      <c r="I10" s="27" t="s">
        <v>423</v>
      </c>
      <c r="J10" s="27"/>
    </row>
    <row r="11" spans="1:10" s="20" customFormat="1" ht="30" customHeight="1">
      <c r="A11" s="21">
        <v>8</v>
      </c>
      <c r="B11" s="24">
        <v>2</v>
      </c>
      <c r="C11" s="56" t="s">
        <v>596</v>
      </c>
      <c r="D11" s="29" t="s">
        <v>103</v>
      </c>
      <c r="E11" s="23">
        <v>19217</v>
      </c>
      <c r="F11" s="23">
        <v>2750</v>
      </c>
      <c r="G11" s="26" t="s">
        <v>311</v>
      </c>
      <c r="H11" s="24" t="s">
        <v>312</v>
      </c>
      <c r="I11" s="27" t="s">
        <v>525</v>
      </c>
      <c r="J11" s="21"/>
    </row>
    <row r="12" spans="1:10" s="20" customFormat="1" ht="30" customHeight="1">
      <c r="A12" s="21">
        <v>9</v>
      </c>
      <c r="B12" s="27">
        <v>2</v>
      </c>
      <c r="C12" s="56" t="s">
        <v>562</v>
      </c>
      <c r="D12" s="29" t="s">
        <v>103</v>
      </c>
      <c r="E12" s="23">
        <v>6216</v>
      </c>
      <c r="F12" s="23">
        <v>6216</v>
      </c>
      <c r="G12" s="26" t="s">
        <v>311</v>
      </c>
      <c r="H12" s="24" t="s">
        <v>548</v>
      </c>
      <c r="I12" s="27" t="s">
        <v>525</v>
      </c>
      <c r="J12" s="21"/>
    </row>
    <row r="13" spans="1:10" s="20" customFormat="1" ht="30" customHeight="1">
      <c r="A13" s="21">
        <v>10</v>
      </c>
      <c r="B13" s="27">
        <v>2</v>
      </c>
      <c r="C13" s="56" t="s">
        <v>563</v>
      </c>
      <c r="D13" s="29" t="s">
        <v>103</v>
      </c>
      <c r="E13" s="23">
        <v>30</v>
      </c>
      <c r="F13" s="23">
        <v>30</v>
      </c>
      <c r="G13" s="26" t="s">
        <v>311</v>
      </c>
      <c r="H13" s="24" t="s">
        <v>548</v>
      </c>
      <c r="I13" s="27" t="s">
        <v>525</v>
      </c>
      <c r="J13" s="21"/>
    </row>
    <row r="14" spans="1:10" s="20" customFormat="1" ht="30" customHeight="1">
      <c r="A14" s="21">
        <v>11</v>
      </c>
      <c r="B14" s="27">
        <v>2</v>
      </c>
      <c r="C14" s="56" t="s">
        <v>564</v>
      </c>
      <c r="D14" s="29" t="s">
        <v>103</v>
      </c>
      <c r="E14" s="23">
        <v>2490</v>
      </c>
      <c r="F14" s="23">
        <v>2490</v>
      </c>
      <c r="G14" s="26" t="s">
        <v>311</v>
      </c>
      <c r="H14" s="24" t="s">
        <v>548</v>
      </c>
      <c r="I14" s="27" t="s">
        <v>523</v>
      </c>
      <c r="J14" s="21"/>
    </row>
    <row r="15" spans="1:10" s="20" customFormat="1" ht="30" customHeight="1">
      <c r="A15" s="21">
        <v>12</v>
      </c>
      <c r="B15" s="27">
        <v>2</v>
      </c>
      <c r="C15" s="56" t="s">
        <v>565</v>
      </c>
      <c r="D15" s="29" t="s">
        <v>103</v>
      </c>
      <c r="E15" s="23">
        <v>28</v>
      </c>
      <c r="F15" s="23">
        <v>28</v>
      </c>
      <c r="G15" s="26" t="s">
        <v>311</v>
      </c>
      <c r="H15" s="24" t="s">
        <v>548</v>
      </c>
      <c r="I15" s="27" t="s">
        <v>523</v>
      </c>
      <c r="J15" s="21"/>
    </row>
    <row r="16" spans="1:10" s="20" customFormat="1" ht="30" customHeight="1">
      <c r="A16" s="21">
        <v>13</v>
      </c>
      <c r="B16" s="27">
        <v>2</v>
      </c>
      <c r="C16" s="56" t="s">
        <v>569</v>
      </c>
      <c r="D16" s="24" t="s">
        <v>427</v>
      </c>
      <c r="E16" s="23">
        <v>5151</v>
      </c>
      <c r="F16" s="23">
        <v>4300</v>
      </c>
      <c r="G16" s="26" t="s">
        <v>538</v>
      </c>
      <c r="H16" s="24" t="s">
        <v>548</v>
      </c>
      <c r="I16" s="27" t="s">
        <v>313</v>
      </c>
      <c r="J16" s="21"/>
    </row>
    <row r="17" spans="1:10" s="20" customFormat="1" ht="30" customHeight="1">
      <c r="A17" s="21">
        <v>14</v>
      </c>
      <c r="B17" s="27">
        <v>2</v>
      </c>
      <c r="C17" s="56" t="s">
        <v>583</v>
      </c>
      <c r="D17" s="24" t="s">
        <v>418</v>
      </c>
      <c r="E17" s="23">
        <v>20000</v>
      </c>
      <c r="F17" s="23">
        <v>3900</v>
      </c>
      <c r="G17" s="26" t="s">
        <v>538</v>
      </c>
      <c r="H17" s="24" t="s">
        <v>548</v>
      </c>
      <c r="I17" s="27" t="s">
        <v>512</v>
      </c>
      <c r="J17" s="21"/>
    </row>
    <row r="18" spans="1:10" s="20" customFormat="1" ht="30" customHeight="1">
      <c r="A18" s="21">
        <v>15</v>
      </c>
      <c r="B18" s="27">
        <v>2</v>
      </c>
      <c r="C18" s="56" t="s">
        <v>584</v>
      </c>
      <c r="D18" s="29" t="s">
        <v>0</v>
      </c>
      <c r="E18" s="23">
        <v>40036</v>
      </c>
      <c r="F18" s="23">
        <v>2000</v>
      </c>
      <c r="G18" s="26" t="s">
        <v>538</v>
      </c>
      <c r="H18" s="24" t="s">
        <v>548</v>
      </c>
      <c r="I18" s="27" t="s">
        <v>313</v>
      </c>
      <c r="J18" s="21"/>
    </row>
    <row r="19" spans="1:10" s="20" customFormat="1" ht="30" customHeight="1">
      <c r="A19" s="21">
        <v>16</v>
      </c>
      <c r="B19" s="27">
        <v>2</v>
      </c>
      <c r="C19" s="56" t="s">
        <v>585</v>
      </c>
      <c r="D19" s="24" t="s">
        <v>522</v>
      </c>
      <c r="E19" s="23">
        <v>21500</v>
      </c>
      <c r="F19" s="23">
        <v>500</v>
      </c>
      <c r="G19" s="26" t="s">
        <v>538</v>
      </c>
      <c r="H19" s="24" t="s">
        <v>548</v>
      </c>
      <c r="I19" s="27" t="s">
        <v>313</v>
      </c>
      <c r="J19" s="21"/>
    </row>
    <row r="20" spans="1:10" s="20" customFormat="1" ht="30" customHeight="1">
      <c r="A20" s="21">
        <v>17</v>
      </c>
      <c r="B20" s="27">
        <v>2</v>
      </c>
      <c r="C20" s="56" t="s">
        <v>586</v>
      </c>
      <c r="D20" s="24" t="s">
        <v>522</v>
      </c>
      <c r="E20" s="23">
        <v>23442</v>
      </c>
      <c r="F20" s="23">
        <v>150</v>
      </c>
      <c r="G20" s="26" t="s">
        <v>538</v>
      </c>
      <c r="H20" s="24" t="s">
        <v>548</v>
      </c>
      <c r="I20" s="27" t="s">
        <v>525</v>
      </c>
      <c r="J20" s="21"/>
    </row>
    <row r="21" spans="1:10" s="20" customFormat="1" ht="30" customHeight="1">
      <c r="A21" s="21">
        <v>18</v>
      </c>
      <c r="B21" s="27">
        <v>2</v>
      </c>
      <c r="C21" s="56" t="s">
        <v>587</v>
      </c>
      <c r="D21" s="24" t="s">
        <v>522</v>
      </c>
      <c r="E21" s="23">
        <v>6428</v>
      </c>
      <c r="F21" s="23">
        <v>500</v>
      </c>
      <c r="G21" s="26" t="s">
        <v>538</v>
      </c>
      <c r="H21" s="24" t="s">
        <v>548</v>
      </c>
      <c r="I21" s="27" t="s">
        <v>528</v>
      </c>
      <c r="J21" s="21"/>
    </row>
    <row r="22" spans="1:10" s="20" customFormat="1" ht="30" customHeight="1">
      <c r="A22" s="21">
        <v>19</v>
      </c>
      <c r="B22" s="27">
        <v>2</v>
      </c>
      <c r="C22" s="56" t="s">
        <v>588</v>
      </c>
      <c r="D22" s="24" t="s">
        <v>522</v>
      </c>
      <c r="E22" s="23">
        <v>315</v>
      </c>
      <c r="F22" s="23">
        <v>50</v>
      </c>
      <c r="G22" s="26" t="s">
        <v>538</v>
      </c>
      <c r="H22" s="24" t="s">
        <v>548</v>
      </c>
      <c r="I22" s="27" t="s">
        <v>528</v>
      </c>
      <c r="J22" s="21"/>
    </row>
    <row r="23" spans="1:10" s="20" customFormat="1" ht="30" customHeight="1">
      <c r="A23" s="21">
        <v>20</v>
      </c>
      <c r="B23" s="21">
        <v>2</v>
      </c>
      <c r="C23" s="55" t="s">
        <v>607</v>
      </c>
      <c r="D23" s="29" t="s">
        <v>427</v>
      </c>
      <c r="E23" s="44">
        <v>4628</v>
      </c>
      <c r="F23" s="44">
        <v>735</v>
      </c>
      <c r="G23" s="26" t="s">
        <v>538</v>
      </c>
      <c r="H23" s="29" t="s">
        <v>108</v>
      </c>
      <c r="I23" s="27" t="s">
        <v>313</v>
      </c>
      <c r="J23" s="27"/>
    </row>
    <row r="24" spans="1:10" s="20" customFormat="1" ht="30" customHeight="1">
      <c r="A24" s="21">
        <v>21</v>
      </c>
      <c r="B24" s="21">
        <v>2</v>
      </c>
      <c r="C24" s="58" t="s">
        <v>617</v>
      </c>
      <c r="D24" s="29" t="s">
        <v>610</v>
      </c>
      <c r="E24" s="54">
        <v>100</v>
      </c>
      <c r="F24" s="41">
        <v>100</v>
      </c>
      <c r="G24" s="32" t="s">
        <v>616</v>
      </c>
      <c r="H24" s="31" t="s">
        <v>94</v>
      </c>
      <c r="I24" s="34" t="s">
        <v>313</v>
      </c>
      <c r="J24" s="31"/>
    </row>
    <row r="25" spans="1:10" s="20" customFormat="1" ht="30" customHeight="1">
      <c r="A25" s="21">
        <v>22</v>
      </c>
      <c r="B25" s="24">
        <v>3</v>
      </c>
      <c r="C25" s="55" t="s">
        <v>532</v>
      </c>
      <c r="D25" s="29" t="s">
        <v>0</v>
      </c>
      <c r="E25" s="23" t="s">
        <v>510</v>
      </c>
      <c r="F25" s="23">
        <v>5000</v>
      </c>
      <c r="G25" s="28" t="s">
        <v>311</v>
      </c>
      <c r="H25" s="29" t="s">
        <v>312</v>
      </c>
      <c r="I25" s="21" t="s">
        <v>315</v>
      </c>
      <c r="J25" s="21"/>
    </row>
    <row r="26" spans="1:10" s="20" customFormat="1" ht="30" customHeight="1">
      <c r="A26" s="21">
        <v>23</v>
      </c>
      <c r="B26" s="27">
        <v>3</v>
      </c>
      <c r="C26" s="60" t="s">
        <v>547</v>
      </c>
      <c r="D26" s="29" t="s">
        <v>103</v>
      </c>
      <c r="E26" s="23">
        <v>6128</v>
      </c>
      <c r="F26" s="23">
        <v>1437</v>
      </c>
      <c r="G26" s="32" t="s">
        <v>538</v>
      </c>
      <c r="H26" s="33" t="s">
        <v>548</v>
      </c>
      <c r="I26" s="34" t="s">
        <v>528</v>
      </c>
      <c r="J26" s="21"/>
    </row>
    <row r="27" spans="1:10" s="20" customFormat="1" ht="30" customHeight="1">
      <c r="A27" s="21">
        <v>24</v>
      </c>
      <c r="B27" s="35">
        <v>3</v>
      </c>
      <c r="C27" s="61" t="s">
        <v>553</v>
      </c>
      <c r="D27" s="24" t="s">
        <v>419</v>
      </c>
      <c r="E27" s="23">
        <v>20642</v>
      </c>
      <c r="F27" s="23">
        <v>5000</v>
      </c>
      <c r="G27" s="36" t="s">
        <v>538</v>
      </c>
      <c r="H27" s="33" t="s">
        <v>548</v>
      </c>
      <c r="I27" s="37" t="s">
        <v>512</v>
      </c>
      <c r="J27" s="21"/>
    </row>
    <row r="28" spans="1:10" s="20" customFormat="1" ht="30" customHeight="1">
      <c r="A28" s="21">
        <v>25</v>
      </c>
      <c r="B28" s="35">
        <v>3</v>
      </c>
      <c r="C28" s="61" t="s">
        <v>554</v>
      </c>
      <c r="D28" s="24" t="s">
        <v>419</v>
      </c>
      <c r="E28" s="23">
        <v>20406</v>
      </c>
      <c r="F28" s="23">
        <v>4500</v>
      </c>
      <c r="G28" s="36" t="s">
        <v>538</v>
      </c>
      <c r="H28" s="33" t="s">
        <v>548</v>
      </c>
      <c r="I28" s="37" t="s">
        <v>512</v>
      </c>
      <c r="J28" s="21"/>
    </row>
    <row r="29" spans="1:10" s="20" customFormat="1" ht="30" customHeight="1">
      <c r="A29" s="21">
        <v>26</v>
      </c>
      <c r="B29" s="27">
        <v>3</v>
      </c>
      <c r="C29" s="60" t="s">
        <v>555</v>
      </c>
      <c r="D29" s="29" t="s">
        <v>0</v>
      </c>
      <c r="E29" s="23">
        <v>30913</v>
      </c>
      <c r="F29" s="23">
        <v>1800</v>
      </c>
      <c r="G29" s="32" t="s">
        <v>538</v>
      </c>
      <c r="H29" s="33" t="s">
        <v>548</v>
      </c>
      <c r="I29" s="34" t="s">
        <v>313</v>
      </c>
      <c r="J29" s="21"/>
    </row>
    <row r="30" spans="1:10" s="20" customFormat="1" ht="30" customHeight="1">
      <c r="A30" s="21">
        <v>27</v>
      </c>
      <c r="B30" s="27">
        <v>3</v>
      </c>
      <c r="C30" s="56" t="s">
        <v>558</v>
      </c>
      <c r="D30" s="29" t="s">
        <v>103</v>
      </c>
      <c r="E30" s="23">
        <v>8704</v>
      </c>
      <c r="F30" s="23">
        <v>300</v>
      </c>
      <c r="G30" s="26" t="s">
        <v>538</v>
      </c>
      <c r="H30" s="24" t="s">
        <v>548</v>
      </c>
      <c r="I30" s="27" t="s">
        <v>523</v>
      </c>
      <c r="J30" s="21"/>
    </row>
    <row r="31" spans="1:10" s="20" customFormat="1" ht="30" customHeight="1">
      <c r="A31" s="21">
        <v>28</v>
      </c>
      <c r="B31" s="27">
        <v>3</v>
      </c>
      <c r="C31" s="56" t="s">
        <v>559</v>
      </c>
      <c r="D31" s="29" t="s">
        <v>103</v>
      </c>
      <c r="E31" s="23">
        <v>1623</v>
      </c>
      <c r="F31" s="23">
        <v>400</v>
      </c>
      <c r="G31" s="26" t="s">
        <v>538</v>
      </c>
      <c r="H31" s="24" t="s">
        <v>548</v>
      </c>
      <c r="I31" s="27" t="s">
        <v>525</v>
      </c>
      <c r="J31" s="21"/>
    </row>
    <row r="32" spans="1:10" s="20" customFormat="1" ht="30" customHeight="1">
      <c r="A32" s="21">
        <v>29</v>
      </c>
      <c r="B32" s="27">
        <v>3</v>
      </c>
      <c r="C32" s="56" t="s">
        <v>566</v>
      </c>
      <c r="D32" s="29" t="s">
        <v>103</v>
      </c>
      <c r="E32" s="23">
        <v>12368</v>
      </c>
      <c r="F32" s="23">
        <v>2450</v>
      </c>
      <c r="G32" s="26" t="s">
        <v>538</v>
      </c>
      <c r="H32" s="24" t="s">
        <v>548</v>
      </c>
      <c r="I32" s="27" t="s">
        <v>512</v>
      </c>
      <c r="J32" s="21"/>
    </row>
    <row r="33" spans="1:10" s="20" customFormat="1" ht="30" customHeight="1">
      <c r="A33" s="21">
        <v>30</v>
      </c>
      <c r="B33" s="27">
        <v>3</v>
      </c>
      <c r="C33" s="56" t="s">
        <v>570</v>
      </c>
      <c r="D33" s="24" t="s">
        <v>419</v>
      </c>
      <c r="E33" s="23">
        <v>5440</v>
      </c>
      <c r="F33" s="23">
        <v>1500</v>
      </c>
      <c r="G33" s="26" t="s">
        <v>538</v>
      </c>
      <c r="H33" s="24" t="s">
        <v>548</v>
      </c>
      <c r="I33" s="27" t="s">
        <v>525</v>
      </c>
      <c r="J33" s="21"/>
    </row>
    <row r="34" spans="1:10" s="20" customFormat="1" ht="30" customHeight="1">
      <c r="A34" s="21">
        <v>31</v>
      </c>
      <c r="B34" s="27">
        <v>3</v>
      </c>
      <c r="C34" s="56" t="s">
        <v>571</v>
      </c>
      <c r="D34" s="24" t="s">
        <v>419</v>
      </c>
      <c r="E34" s="23">
        <v>964</v>
      </c>
      <c r="F34" s="23">
        <v>400</v>
      </c>
      <c r="G34" s="26" t="s">
        <v>538</v>
      </c>
      <c r="H34" s="24" t="s">
        <v>548</v>
      </c>
      <c r="I34" s="27" t="s">
        <v>523</v>
      </c>
      <c r="J34" s="21"/>
    </row>
    <row r="35" spans="1:10" s="20" customFormat="1" ht="30" customHeight="1">
      <c r="A35" s="21">
        <v>32</v>
      </c>
      <c r="B35" s="27">
        <v>3</v>
      </c>
      <c r="C35" s="56" t="s">
        <v>572</v>
      </c>
      <c r="D35" s="24" t="s">
        <v>419</v>
      </c>
      <c r="E35" s="23">
        <v>2883</v>
      </c>
      <c r="F35" s="23">
        <v>1500</v>
      </c>
      <c r="G35" s="26" t="s">
        <v>538</v>
      </c>
      <c r="H35" s="24" t="s">
        <v>548</v>
      </c>
      <c r="I35" s="27" t="s">
        <v>528</v>
      </c>
      <c r="J35" s="21"/>
    </row>
    <row r="36" spans="1:10" s="20" customFormat="1" ht="30" customHeight="1">
      <c r="A36" s="21">
        <v>33</v>
      </c>
      <c r="B36" s="21">
        <v>4</v>
      </c>
      <c r="C36" s="55" t="s">
        <v>597</v>
      </c>
      <c r="D36" s="29" t="s">
        <v>103</v>
      </c>
      <c r="E36" s="23">
        <v>29700</v>
      </c>
      <c r="F36" s="23">
        <v>10000</v>
      </c>
      <c r="G36" s="21" t="s">
        <v>311</v>
      </c>
      <c r="H36" s="24" t="s">
        <v>312</v>
      </c>
      <c r="I36" s="21" t="s">
        <v>512</v>
      </c>
      <c r="J36" s="21"/>
    </row>
    <row r="37" spans="1:10" s="20" customFormat="1" ht="30" customHeight="1">
      <c r="A37" s="21">
        <v>34</v>
      </c>
      <c r="B37" s="24">
        <v>4</v>
      </c>
      <c r="C37" s="56" t="s">
        <v>598</v>
      </c>
      <c r="D37" s="29" t="s">
        <v>0</v>
      </c>
      <c r="E37" s="23" t="s">
        <v>510</v>
      </c>
      <c r="F37" s="23">
        <v>5000</v>
      </c>
      <c r="G37" s="26" t="s">
        <v>311</v>
      </c>
      <c r="H37" s="24" t="s">
        <v>312</v>
      </c>
      <c r="I37" s="27" t="s">
        <v>315</v>
      </c>
      <c r="J37" s="21"/>
    </row>
    <row r="38" spans="1:10" s="20" customFormat="1" ht="30" customHeight="1">
      <c r="A38" s="21">
        <v>35</v>
      </c>
      <c r="B38" s="24">
        <v>4</v>
      </c>
      <c r="C38" s="56" t="s">
        <v>100</v>
      </c>
      <c r="D38" s="29" t="s">
        <v>0</v>
      </c>
      <c r="E38" s="23" t="s">
        <v>510</v>
      </c>
      <c r="F38" s="23">
        <v>5000</v>
      </c>
      <c r="G38" s="26" t="s">
        <v>311</v>
      </c>
      <c r="H38" s="24" t="s">
        <v>312</v>
      </c>
      <c r="I38" s="27" t="s">
        <v>315</v>
      </c>
      <c r="J38" s="21"/>
    </row>
    <row r="39" spans="1:10" s="20" customFormat="1" ht="30" customHeight="1">
      <c r="A39" s="21">
        <v>36</v>
      </c>
      <c r="B39" s="24">
        <v>4</v>
      </c>
      <c r="C39" s="56" t="s">
        <v>599</v>
      </c>
      <c r="D39" s="29" t="s">
        <v>0</v>
      </c>
      <c r="E39" s="23" t="s">
        <v>510</v>
      </c>
      <c r="F39" s="23">
        <v>5000</v>
      </c>
      <c r="G39" s="26" t="s">
        <v>311</v>
      </c>
      <c r="H39" s="24" t="s">
        <v>312</v>
      </c>
      <c r="I39" s="27" t="s">
        <v>315</v>
      </c>
      <c r="J39" s="21"/>
    </row>
    <row r="40" spans="1:10" s="20" customFormat="1" ht="30" customHeight="1">
      <c r="A40" s="21">
        <v>37</v>
      </c>
      <c r="B40" s="24">
        <v>4</v>
      </c>
      <c r="C40" s="56" t="s">
        <v>509</v>
      </c>
      <c r="D40" s="29" t="s">
        <v>0</v>
      </c>
      <c r="E40" s="23" t="s">
        <v>510</v>
      </c>
      <c r="F40" s="23">
        <v>5000</v>
      </c>
      <c r="G40" s="26" t="s">
        <v>311</v>
      </c>
      <c r="H40" s="24" t="s">
        <v>312</v>
      </c>
      <c r="I40" s="27" t="s">
        <v>315</v>
      </c>
      <c r="J40" s="21"/>
    </row>
    <row r="41" spans="1:10" s="20" customFormat="1" ht="30" customHeight="1">
      <c r="A41" s="21">
        <v>38</v>
      </c>
      <c r="B41" s="24">
        <v>4</v>
      </c>
      <c r="C41" s="55" t="s">
        <v>595</v>
      </c>
      <c r="D41" s="27" t="s">
        <v>522</v>
      </c>
      <c r="E41" s="23">
        <v>2666</v>
      </c>
      <c r="F41" s="23">
        <v>1800</v>
      </c>
      <c r="G41" s="26" t="s">
        <v>538</v>
      </c>
      <c r="H41" s="24" t="s">
        <v>548</v>
      </c>
      <c r="I41" s="24" t="s">
        <v>512</v>
      </c>
      <c r="J41" s="21"/>
    </row>
    <row r="42" spans="1:10" s="20" customFormat="1" ht="30" customHeight="1">
      <c r="A42" s="21">
        <v>39</v>
      </c>
      <c r="B42" s="24">
        <v>4</v>
      </c>
      <c r="C42" s="55" t="s">
        <v>245</v>
      </c>
      <c r="D42" s="27" t="s">
        <v>522</v>
      </c>
      <c r="E42" s="23">
        <v>13673</v>
      </c>
      <c r="F42" s="23">
        <v>2000</v>
      </c>
      <c r="G42" s="26" t="s">
        <v>538</v>
      </c>
      <c r="H42" s="24" t="s">
        <v>548</v>
      </c>
      <c r="I42" s="24" t="s">
        <v>528</v>
      </c>
      <c r="J42" s="21"/>
    </row>
    <row r="43" spans="1:10" s="20" customFormat="1" ht="30" customHeight="1">
      <c r="A43" s="21">
        <v>40</v>
      </c>
      <c r="B43" s="27">
        <v>5</v>
      </c>
      <c r="C43" s="56" t="s">
        <v>589</v>
      </c>
      <c r="D43" s="24" t="s">
        <v>522</v>
      </c>
      <c r="E43" s="23">
        <v>9619</v>
      </c>
      <c r="F43" s="23">
        <v>1000</v>
      </c>
      <c r="G43" s="26" t="s">
        <v>538</v>
      </c>
      <c r="H43" s="24" t="s">
        <v>548</v>
      </c>
      <c r="I43" s="27" t="s">
        <v>512</v>
      </c>
      <c r="J43" s="21"/>
    </row>
    <row r="44" spans="1:10" s="20" customFormat="1" ht="30" customHeight="1">
      <c r="A44" s="21">
        <v>41</v>
      </c>
      <c r="B44" s="27">
        <v>5</v>
      </c>
      <c r="C44" s="63" t="s">
        <v>615</v>
      </c>
      <c r="D44" s="31" t="s">
        <v>466</v>
      </c>
      <c r="E44" s="52">
        <v>150</v>
      </c>
      <c r="F44" s="41">
        <v>150</v>
      </c>
      <c r="G44" s="32" t="s">
        <v>616</v>
      </c>
      <c r="H44" s="31" t="s">
        <v>94</v>
      </c>
      <c r="I44" s="34" t="s">
        <v>313</v>
      </c>
      <c r="J44" s="31"/>
    </row>
    <row r="45" spans="1:10" s="20" customFormat="1" ht="30" customHeight="1">
      <c r="A45" s="21">
        <v>42</v>
      </c>
      <c r="B45" s="27">
        <v>5</v>
      </c>
      <c r="C45" s="63" t="s">
        <v>641</v>
      </c>
      <c r="D45" s="31" t="s">
        <v>642</v>
      </c>
      <c r="E45" s="191">
        <v>1500</v>
      </c>
      <c r="F45" s="41">
        <v>1500</v>
      </c>
      <c r="G45" s="32" t="s">
        <v>428</v>
      </c>
      <c r="H45" s="31" t="s">
        <v>643</v>
      </c>
      <c r="I45" s="34" t="s">
        <v>644</v>
      </c>
      <c r="J45" s="31"/>
    </row>
    <row r="46" spans="1:10" s="20" customFormat="1" ht="30" customHeight="1">
      <c r="A46" s="21">
        <v>43</v>
      </c>
      <c r="B46" s="27">
        <v>6</v>
      </c>
      <c r="C46" s="56" t="s">
        <v>511</v>
      </c>
      <c r="D46" s="24" t="s">
        <v>419</v>
      </c>
      <c r="E46" s="23">
        <v>3993</v>
      </c>
      <c r="F46" s="23">
        <v>120</v>
      </c>
      <c r="G46" s="26" t="s">
        <v>102</v>
      </c>
      <c r="H46" s="24" t="s">
        <v>312</v>
      </c>
      <c r="I46" s="27" t="s">
        <v>512</v>
      </c>
      <c r="J46" s="21"/>
    </row>
    <row r="47" spans="1:10" s="20" customFormat="1" ht="30" customHeight="1">
      <c r="A47" s="21">
        <v>44</v>
      </c>
      <c r="B47" s="21">
        <v>6</v>
      </c>
      <c r="C47" s="55" t="s">
        <v>513</v>
      </c>
      <c r="D47" s="29" t="s">
        <v>0</v>
      </c>
      <c r="E47" s="23">
        <v>32100</v>
      </c>
      <c r="F47" s="23">
        <v>10000</v>
      </c>
      <c r="G47" s="21" t="s">
        <v>311</v>
      </c>
      <c r="H47" s="24" t="s">
        <v>312</v>
      </c>
      <c r="I47" s="21" t="s">
        <v>512</v>
      </c>
      <c r="J47" s="21"/>
    </row>
    <row r="48" spans="1:10" s="20" customFormat="1" ht="30" customHeight="1">
      <c r="A48" s="21">
        <v>45</v>
      </c>
      <c r="B48" s="21">
        <v>6</v>
      </c>
      <c r="C48" s="55" t="s">
        <v>514</v>
      </c>
      <c r="D48" s="29" t="s">
        <v>0</v>
      </c>
      <c r="E48" s="23">
        <v>31200</v>
      </c>
      <c r="F48" s="23">
        <v>10000</v>
      </c>
      <c r="G48" s="21" t="s">
        <v>311</v>
      </c>
      <c r="H48" s="24" t="s">
        <v>312</v>
      </c>
      <c r="I48" s="21" t="s">
        <v>512</v>
      </c>
      <c r="J48" s="21"/>
    </row>
    <row r="49" spans="1:10" s="20" customFormat="1" ht="30" customHeight="1">
      <c r="A49" s="21">
        <v>46</v>
      </c>
      <c r="B49" s="21">
        <v>6</v>
      </c>
      <c r="C49" s="55" t="s">
        <v>515</v>
      </c>
      <c r="D49" s="29" t="s">
        <v>103</v>
      </c>
      <c r="E49" s="23">
        <v>25400</v>
      </c>
      <c r="F49" s="23">
        <v>10000</v>
      </c>
      <c r="G49" s="21" t="s">
        <v>311</v>
      </c>
      <c r="H49" s="24" t="s">
        <v>312</v>
      </c>
      <c r="I49" s="21" t="s">
        <v>512</v>
      </c>
      <c r="J49" s="21"/>
    </row>
    <row r="50" spans="1:10" s="20" customFormat="1" ht="30" customHeight="1">
      <c r="A50" s="21">
        <v>47</v>
      </c>
      <c r="B50" s="21">
        <v>6</v>
      </c>
      <c r="C50" s="55" t="s">
        <v>516</v>
      </c>
      <c r="D50" s="29" t="s">
        <v>103</v>
      </c>
      <c r="E50" s="23">
        <v>26300</v>
      </c>
      <c r="F50" s="23">
        <v>7000</v>
      </c>
      <c r="G50" s="21" t="s">
        <v>311</v>
      </c>
      <c r="H50" s="24" t="s">
        <v>312</v>
      </c>
      <c r="I50" s="21" t="s">
        <v>512</v>
      </c>
      <c r="J50" s="21"/>
    </row>
    <row r="51" spans="1:10" s="20" customFormat="1" ht="30" customHeight="1">
      <c r="A51" s="21">
        <v>48</v>
      </c>
      <c r="B51" s="21">
        <v>6</v>
      </c>
      <c r="C51" s="55" t="s">
        <v>517</v>
      </c>
      <c r="D51" s="29" t="s">
        <v>103</v>
      </c>
      <c r="E51" s="23">
        <v>25700</v>
      </c>
      <c r="F51" s="23">
        <v>10000</v>
      </c>
      <c r="G51" s="21" t="s">
        <v>311</v>
      </c>
      <c r="H51" s="24" t="s">
        <v>312</v>
      </c>
      <c r="I51" s="21" t="s">
        <v>512</v>
      </c>
      <c r="J51" s="21"/>
    </row>
    <row r="52" spans="1:10" s="20" customFormat="1" ht="30" customHeight="1">
      <c r="A52" s="21">
        <v>49</v>
      </c>
      <c r="B52" s="21">
        <v>6</v>
      </c>
      <c r="C52" s="58" t="s">
        <v>541</v>
      </c>
      <c r="D52" s="29" t="s">
        <v>103</v>
      </c>
      <c r="E52" s="23">
        <v>21187</v>
      </c>
      <c r="F52" s="23">
        <v>4600</v>
      </c>
      <c r="G52" s="26" t="s">
        <v>538</v>
      </c>
      <c r="H52" s="24" t="s">
        <v>539</v>
      </c>
      <c r="I52" s="21" t="s">
        <v>512</v>
      </c>
      <c r="J52" s="21"/>
    </row>
    <row r="53" spans="1:10" s="20" customFormat="1" ht="30" customHeight="1">
      <c r="A53" s="21">
        <v>50</v>
      </c>
      <c r="B53" s="21">
        <v>6</v>
      </c>
      <c r="C53" s="59" t="s">
        <v>542</v>
      </c>
      <c r="D53" s="29" t="s">
        <v>103</v>
      </c>
      <c r="E53" s="23">
        <v>1497</v>
      </c>
      <c r="F53" s="23">
        <v>200</v>
      </c>
      <c r="G53" s="26" t="s">
        <v>538</v>
      </c>
      <c r="H53" s="24" t="s">
        <v>539</v>
      </c>
      <c r="I53" s="21" t="s">
        <v>523</v>
      </c>
      <c r="J53" s="21"/>
    </row>
    <row r="54" spans="1:10" s="20" customFormat="1" ht="30" customHeight="1">
      <c r="A54" s="21">
        <v>51</v>
      </c>
      <c r="B54" s="21">
        <v>6</v>
      </c>
      <c r="C54" s="55" t="s">
        <v>543</v>
      </c>
      <c r="D54" s="29" t="s">
        <v>103</v>
      </c>
      <c r="E54" s="23">
        <v>1390</v>
      </c>
      <c r="F54" s="23">
        <v>200</v>
      </c>
      <c r="G54" s="26" t="s">
        <v>538</v>
      </c>
      <c r="H54" s="24" t="s">
        <v>539</v>
      </c>
      <c r="I54" s="21" t="s">
        <v>525</v>
      </c>
      <c r="J54" s="21"/>
    </row>
    <row r="55" spans="1:10" s="20" customFormat="1" ht="30" customHeight="1">
      <c r="A55" s="21">
        <v>52</v>
      </c>
      <c r="B55" s="27">
        <v>6</v>
      </c>
      <c r="C55" s="56" t="s">
        <v>545</v>
      </c>
      <c r="D55" s="24" t="s">
        <v>419</v>
      </c>
      <c r="E55" s="23">
        <v>1300</v>
      </c>
      <c r="F55" s="23">
        <v>50</v>
      </c>
      <c r="G55" s="26" t="s">
        <v>538</v>
      </c>
      <c r="H55" s="24" t="s">
        <v>539</v>
      </c>
      <c r="I55" s="27" t="s">
        <v>525</v>
      </c>
      <c r="J55" s="21"/>
    </row>
    <row r="56" spans="1:10" s="20" customFormat="1" ht="30" customHeight="1">
      <c r="A56" s="21">
        <v>53</v>
      </c>
      <c r="B56" s="27">
        <v>6</v>
      </c>
      <c r="C56" s="56" t="s">
        <v>546</v>
      </c>
      <c r="D56" s="24" t="s">
        <v>419</v>
      </c>
      <c r="E56" s="23">
        <v>3000</v>
      </c>
      <c r="F56" s="23">
        <v>50</v>
      </c>
      <c r="G56" s="26" t="s">
        <v>538</v>
      </c>
      <c r="H56" s="24" t="s">
        <v>539</v>
      </c>
      <c r="I56" s="27" t="s">
        <v>523</v>
      </c>
      <c r="J56" s="21"/>
    </row>
    <row r="57" spans="1:10" s="20" customFormat="1" ht="30" customHeight="1">
      <c r="A57" s="21">
        <v>54</v>
      </c>
      <c r="B57" s="27">
        <v>6</v>
      </c>
      <c r="C57" s="56" t="s">
        <v>560</v>
      </c>
      <c r="D57" s="29" t="s">
        <v>103</v>
      </c>
      <c r="E57" s="23">
        <v>8348</v>
      </c>
      <c r="F57" s="23">
        <v>1400</v>
      </c>
      <c r="G57" s="26" t="s">
        <v>538</v>
      </c>
      <c r="H57" s="24" t="s">
        <v>548</v>
      </c>
      <c r="I57" s="27" t="s">
        <v>313</v>
      </c>
      <c r="J57" s="21"/>
    </row>
    <row r="58" spans="1:10" s="20" customFormat="1" ht="30" customHeight="1">
      <c r="A58" s="21">
        <v>55</v>
      </c>
      <c r="B58" s="27">
        <v>6</v>
      </c>
      <c r="C58" s="56" t="s">
        <v>112</v>
      </c>
      <c r="D58" s="29" t="s">
        <v>103</v>
      </c>
      <c r="E58" s="23">
        <v>3758</v>
      </c>
      <c r="F58" s="23">
        <v>400</v>
      </c>
      <c r="G58" s="26" t="s">
        <v>538</v>
      </c>
      <c r="H58" s="24" t="s">
        <v>548</v>
      </c>
      <c r="I58" s="27" t="s">
        <v>525</v>
      </c>
      <c r="J58" s="21"/>
    </row>
    <row r="59" spans="1:10" s="20" customFormat="1" ht="30" customHeight="1">
      <c r="A59" s="21">
        <v>56</v>
      </c>
      <c r="B59" s="27">
        <v>6</v>
      </c>
      <c r="C59" s="56" t="s">
        <v>113</v>
      </c>
      <c r="D59" s="29" t="s">
        <v>103</v>
      </c>
      <c r="E59" s="23">
        <v>1088</v>
      </c>
      <c r="F59" s="23">
        <v>200</v>
      </c>
      <c r="G59" s="26" t="s">
        <v>538</v>
      </c>
      <c r="H59" s="24" t="s">
        <v>548</v>
      </c>
      <c r="I59" s="27" t="s">
        <v>523</v>
      </c>
      <c r="J59" s="21"/>
    </row>
    <row r="60" spans="1:10" s="20" customFormat="1" ht="30" customHeight="1">
      <c r="A60" s="21">
        <v>57</v>
      </c>
      <c r="B60" s="24">
        <v>6</v>
      </c>
      <c r="C60" s="62" t="s">
        <v>573</v>
      </c>
      <c r="D60" s="27" t="s">
        <v>419</v>
      </c>
      <c r="E60" s="23">
        <v>4500</v>
      </c>
      <c r="F60" s="23">
        <v>1000</v>
      </c>
      <c r="G60" s="26" t="s">
        <v>538</v>
      </c>
      <c r="H60" s="24" t="s">
        <v>548</v>
      </c>
      <c r="I60" s="24" t="s">
        <v>315</v>
      </c>
      <c r="J60" s="21"/>
    </row>
    <row r="61" spans="1:10" s="20" customFormat="1" ht="30" customHeight="1">
      <c r="A61" s="21">
        <v>58</v>
      </c>
      <c r="B61" s="27">
        <v>6</v>
      </c>
      <c r="C61" s="56" t="s">
        <v>574</v>
      </c>
      <c r="D61" s="27" t="s">
        <v>522</v>
      </c>
      <c r="E61" s="23">
        <v>3000</v>
      </c>
      <c r="F61" s="23">
        <v>500</v>
      </c>
      <c r="G61" s="26" t="s">
        <v>538</v>
      </c>
      <c r="H61" s="24" t="s">
        <v>548</v>
      </c>
      <c r="I61" s="27" t="s">
        <v>525</v>
      </c>
      <c r="J61" s="21"/>
    </row>
    <row r="62" spans="1:10" s="20" customFormat="1" ht="30" customHeight="1">
      <c r="A62" s="21">
        <v>59</v>
      </c>
      <c r="B62" s="27">
        <v>6</v>
      </c>
      <c r="C62" s="56" t="s">
        <v>575</v>
      </c>
      <c r="D62" s="27" t="s">
        <v>522</v>
      </c>
      <c r="E62" s="23">
        <v>2500</v>
      </c>
      <c r="F62" s="23">
        <v>300</v>
      </c>
      <c r="G62" s="26" t="s">
        <v>538</v>
      </c>
      <c r="H62" s="24" t="s">
        <v>548</v>
      </c>
      <c r="I62" s="27" t="s">
        <v>528</v>
      </c>
      <c r="J62" s="21"/>
    </row>
    <row r="63" spans="1:10" s="20" customFormat="1" ht="30" customHeight="1">
      <c r="A63" s="21">
        <v>60</v>
      </c>
      <c r="B63" s="27">
        <v>6</v>
      </c>
      <c r="C63" s="56" t="s">
        <v>576</v>
      </c>
      <c r="D63" s="27" t="s">
        <v>522</v>
      </c>
      <c r="E63" s="23">
        <v>2500</v>
      </c>
      <c r="F63" s="23">
        <v>200</v>
      </c>
      <c r="G63" s="26" t="s">
        <v>538</v>
      </c>
      <c r="H63" s="24" t="s">
        <v>548</v>
      </c>
      <c r="I63" s="27" t="s">
        <v>523</v>
      </c>
      <c r="J63" s="21"/>
    </row>
    <row r="64" spans="1:10" s="20" customFormat="1" ht="30" customHeight="1">
      <c r="A64" s="21">
        <v>61</v>
      </c>
      <c r="B64" s="27">
        <v>6</v>
      </c>
      <c r="C64" s="56" t="s">
        <v>578</v>
      </c>
      <c r="D64" s="27" t="s">
        <v>522</v>
      </c>
      <c r="E64" s="23">
        <v>8000</v>
      </c>
      <c r="F64" s="23">
        <v>1500</v>
      </c>
      <c r="G64" s="26" t="s">
        <v>538</v>
      </c>
      <c r="H64" s="24" t="s">
        <v>548</v>
      </c>
      <c r="I64" s="27" t="s">
        <v>315</v>
      </c>
      <c r="J64" s="21"/>
    </row>
    <row r="65" spans="1:10" s="20" customFormat="1" ht="30" customHeight="1">
      <c r="A65" s="21">
        <v>62</v>
      </c>
      <c r="B65" s="42">
        <v>6</v>
      </c>
      <c r="C65" s="56" t="s">
        <v>416</v>
      </c>
      <c r="D65" s="24" t="s">
        <v>418</v>
      </c>
      <c r="E65" s="43">
        <v>2133</v>
      </c>
      <c r="F65" s="44">
        <v>2133</v>
      </c>
      <c r="G65" s="27" t="s">
        <v>420</v>
      </c>
      <c r="H65" s="45" t="s">
        <v>94</v>
      </c>
      <c r="I65" s="27" t="s">
        <v>422</v>
      </c>
      <c r="J65" s="27"/>
    </row>
    <row r="66" spans="1:10" s="20" customFormat="1" ht="30" customHeight="1">
      <c r="A66" s="21">
        <v>63</v>
      </c>
      <c r="B66" s="24">
        <v>7</v>
      </c>
      <c r="C66" s="56" t="s">
        <v>518</v>
      </c>
      <c r="D66" s="29" t="s">
        <v>0</v>
      </c>
      <c r="E66" s="23" t="s">
        <v>510</v>
      </c>
      <c r="F66" s="23">
        <v>10000</v>
      </c>
      <c r="G66" s="26" t="s">
        <v>311</v>
      </c>
      <c r="H66" s="24" t="s">
        <v>312</v>
      </c>
      <c r="I66" s="27" t="s">
        <v>315</v>
      </c>
      <c r="J66" s="21"/>
    </row>
    <row r="67" spans="1:10" s="20" customFormat="1" ht="30" customHeight="1">
      <c r="A67" s="21">
        <v>64</v>
      </c>
      <c r="B67" s="24">
        <v>7</v>
      </c>
      <c r="C67" s="56" t="s">
        <v>519</v>
      </c>
      <c r="D67" s="29" t="s">
        <v>0</v>
      </c>
      <c r="E67" s="23" t="s">
        <v>510</v>
      </c>
      <c r="F67" s="23">
        <v>10000</v>
      </c>
      <c r="G67" s="26" t="s">
        <v>311</v>
      </c>
      <c r="H67" s="24" t="s">
        <v>312</v>
      </c>
      <c r="I67" s="27" t="s">
        <v>315</v>
      </c>
      <c r="J67" s="21"/>
    </row>
    <row r="68" spans="1:10" s="20" customFormat="1" ht="30" customHeight="1">
      <c r="A68" s="21">
        <v>65</v>
      </c>
      <c r="B68" s="35">
        <v>7</v>
      </c>
      <c r="C68" s="61" t="s">
        <v>549</v>
      </c>
      <c r="D68" s="33" t="s">
        <v>419</v>
      </c>
      <c r="E68" s="23">
        <v>26747</v>
      </c>
      <c r="F68" s="23">
        <v>2000</v>
      </c>
      <c r="G68" s="36" t="s">
        <v>538</v>
      </c>
      <c r="H68" s="33" t="s">
        <v>548</v>
      </c>
      <c r="I68" s="37" t="s">
        <v>512</v>
      </c>
      <c r="J68" s="21"/>
    </row>
    <row r="69" spans="1:10" s="20" customFormat="1" ht="30" customHeight="1">
      <c r="A69" s="21">
        <v>66</v>
      </c>
      <c r="B69" s="27">
        <v>7</v>
      </c>
      <c r="C69" s="60" t="s">
        <v>550</v>
      </c>
      <c r="D69" s="29" t="s">
        <v>103</v>
      </c>
      <c r="E69" s="23">
        <v>9614</v>
      </c>
      <c r="F69" s="23">
        <v>700</v>
      </c>
      <c r="G69" s="32" t="s">
        <v>538</v>
      </c>
      <c r="H69" s="33" t="s">
        <v>548</v>
      </c>
      <c r="I69" s="34" t="s">
        <v>525</v>
      </c>
      <c r="J69" s="21"/>
    </row>
    <row r="70" spans="1:10" s="20" customFormat="1" ht="30" customHeight="1">
      <c r="A70" s="21">
        <v>67</v>
      </c>
      <c r="B70" s="27">
        <v>7</v>
      </c>
      <c r="C70" s="60" t="s">
        <v>551</v>
      </c>
      <c r="D70" s="29" t="s">
        <v>103</v>
      </c>
      <c r="E70" s="23">
        <v>9688</v>
      </c>
      <c r="F70" s="23">
        <v>220</v>
      </c>
      <c r="G70" s="32" t="s">
        <v>538</v>
      </c>
      <c r="H70" s="33" t="s">
        <v>548</v>
      </c>
      <c r="I70" s="34" t="s">
        <v>525</v>
      </c>
      <c r="J70" s="21"/>
    </row>
    <row r="71" spans="1:10" s="20" customFormat="1" ht="30" customHeight="1">
      <c r="A71" s="21">
        <v>68</v>
      </c>
      <c r="B71" s="27">
        <v>7</v>
      </c>
      <c r="C71" s="56" t="s">
        <v>577</v>
      </c>
      <c r="D71" s="27" t="s">
        <v>522</v>
      </c>
      <c r="E71" s="23">
        <v>8500</v>
      </c>
      <c r="F71" s="23">
        <v>1000</v>
      </c>
      <c r="G71" s="26" t="s">
        <v>538</v>
      </c>
      <c r="H71" s="24" t="s">
        <v>548</v>
      </c>
      <c r="I71" s="27" t="s">
        <v>512</v>
      </c>
      <c r="J71" s="21"/>
    </row>
    <row r="72" spans="1:10" s="20" customFormat="1" ht="30" customHeight="1">
      <c r="A72" s="21">
        <v>69</v>
      </c>
      <c r="B72" s="27">
        <v>7</v>
      </c>
      <c r="C72" s="56" t="s">
        <v>579</v>
      </c>
      <c r="D72" s="27" t="s">
        <v>522</v>
      </c>
      <c r="E72" s="23">
        <v>5000</v>
      </c>
      <c r="F72" s="23">
        <v>1300</v>
      </c>
      <c r="G72" s="26" t="s">
        <v>538</v>
      </c>
      <c r="H72" s="24" t="s">
        <v>548</v>
      </c>
      <c r="I72" s="27" t="s">
        <v>512</v>
      </c>
      <c r="J72" s="21"/>
    </row>
    <row r="73" spans="1:10" s="20" customFormat="1" ht="30" customHeight="1">
      <c r="A73" s="21">
        <v>70</v>
      </c>
      <c r="B73" s="27">
        <v>7</v>
      </c>
      <c r="C73" s="64" t="s">
        <v>608</v>
      </c>
      <c r="D73" s="45" t="s">
        <v>609</v>
      </c>
      <c r="E73" s="43">
        <v>5116</v>
      </c>
      <c r="F73" s="43">
        <v>500</v>
      </c>
      <c r="G73" s="26" t="s">
        <v>538</v>
      </c>
      <c r="H73" s="45" t="s">
        <v>108</v>
      </c>
      <c r="I73" s="35" t="s">
        <v>523</v>
      </c>
      <c r="J73" s="27"/>
    </row>
    <row r="74" spans="1:10" s="20" customFormat="1" ht="30" customHeight="1">
      <c r="A74" s="21">
        <v>71</v>
      </c>
      <c r="B74" s="42">
        <v>7</v>
      </c>
      <c r="C74" s="56" t="s">
        <v>612</v>
      </c>
      <c r="D74" s="24" t="s">
        <v>610</v>
      </c>
      <c r="E74" s="43">
        <v>3128</v>
      </c>
      <c r="F74" s="44">
        <v>3128</v>
      </c>
      <c r="G74" s="27" t="s">
        <v>611</v>
      </c>
      <c r="H74" s="45" t="s">
        <v>108</v>
      </c>
      <c r="I74" s="27" t="s">
        <v>310</v>
      </c>
      <c r="J74" s="27"/>
    </row>
    <row r="75" spans="1:10" s="20" customFormat="1" ht="30" customHeight="1">
      <c r="A75" s="21">
        <v>72</v>
      </c>
      <c r="B75" s="27">
        <v>8</v>
      </c>
      <c r="C75" s="56" t="s">
        <v>520</v>
      </c>
      <c r="D75" s="24" t="s">
        <v>419</v>
      </c>
      <c r="E75" s="23">
        <v>3675</v>
      </c>
      <c r="F75" s="23">
        <v>80</v>
      </c>
      <c r="G75" s="26" t="s">
        <v>102</v>
      </c>
      <c r="H75" s="24" t="s">
        <v>312</v>
      </c>
      <c r="I75" s="27" t="s">
        <v>512</v>
      </c>
      <c r="J75" s="21"/>
    </row>
    <row r="76" spans="1:10" s="20" customFormat="1" ht="30" customHeight="1">
      <c r="A76" s="21">
        <v>73</v>
      </c>
      <c r="B76" s="21">
        <v>8</v>
      </c>
      <c r="C76" s="55" t="s">
        <v>521</v>
      </c>
      <c r="D76" s="21" t="s">
        <v>522</v>
      </c>
      <c r="E76" s="23">
        <v>3000</v>
      </c>
      <c r="F76" s="23">
        <v>1700</v>
      </c>
      <c r="G76" s="26" t="s">
        <v>102</v>
      </c>
      <c r="H76" s="24" t="s">
        <v>312</v>
      </c>
      <c r="I76" s="21" t="s">
        <v>523</v>
      </c>
      <c r="J76" s="21"/>
    </row>
    <row r="77" spans="1:10" s="20" customFormat="1" ht="30" customHeight="1">
      <c r="A77" s="21">
        <v>74</v>
      </c>
      <c r="B77" s="24">
        <v>8</v>
      </c>
      <c r="C77" s="56" t="s">
        <v>524</v>
      </c>
      <c r="D77" s="21" t="s">
        <v>522</v>
      </c>
      <c r="E77" s="23">
        <v>9325</v>
      </c>
      <c r="F77" s="23">
        <v>1492</v>
      </c>
      <c r="G77" s="26" t="s">
        <v>311</v>
      </c>
      <c r="H77" s="24" t="s">
        <v>312</v>
      </c>
      <c r="I77" s="27" t="s">
        <v>525</v>
      </c>
      <c r="J77" s="21"/>
    </row>
    <row r="78" spans="1:10" s="20" customFormat="1" ht="30" customHeight="1">
      <c r="A78" s="21">
        <v>75</v>
      </c>
      <c r="B78" s="24">
        <v>8</v>
      </c>
      <c r="C78" s="56" t="s">
        <v>526</v>
      </c>
      <c r="D78" s="21" t="s">
        <v>522</v>
      </c>
      <c r="E78" s="23">
        <v>8581</v>
      </c>
      <c r="F78" s="23">
        <v>1372</v>
      </c>
      <c r="G78" s="26" t="s">
        <v>311</v>
      </c>
      <c r="H78" s="24" t="s">
        <v>312</v>
      </c>
      <c r="I78" s="27" t="s">
        <v>525</v>
      </c>
      <c r="J78" s="21"/>
    </row>
    <row r="79" spans="1:10" s="20" customFormat="1" ht="30" customHeight="1">
      <c r="A79" s="21">
        <v>76</v>
      </c>
      <c r="B79" s="30">
        <v>8</v>
      </c>
      <c r="C79" s="59" t="s">
        <v>544</v>
      </c>
      <c r="D79" s="29" t="s">
        <v>103</v>
      </c>
      <c r="E79" s="23">
        <v>1550</v>
      </c>
      <c r="F79" s="23">
        <v>900</v>
      </c>
      <c r="G79" s="26" t="s">
        <v>538</v>
      </c>
      <c r="H79" s="24" t="s">
        <v>539</v>
      </c>
      <c r="I79" s="21" t="s">
        <v>525</v>
      </c>
      <c r="J79" s="21"/>
    </row>
    <row r="80" spans="1:10" s="20" customFormat="1" ht="30" customHeight="1">
      <c r="A80" s="21">
        <v>77</v>
      </c>
      <c r="B80" s="27">
        <v>8</v>
      </c>
      <c r="C80" s="56" t="s">
        <v>114</v>
      </c>
      <c r="D80" s="29" t="s">
        <v>103</v>
      </c>
      <c r="E80" s="23">
        <v>9390</v>
      </c>
      <c r="F80" s="23">
        <v>283</v>
      </c>
      <c r="G80" s="26" t="s">
        <v>538</v>
      </c>
      <c r="H80" s="24" t="s">
        <v>548</v>
      </c>
      <c r="I80" s="27" t="s">
        <v>525</v>
      </c>
      <c r="J80" s="21"/>
    </row>
    <row r="81" spans="1:10" s="20" customFormat="1" ht="30" customHeight="1">
      <c r="A81" s="21">
        <v>78</v>
      </c>
      <c r="B81" s="27">
        <v>8</v>
      </c>
      <c r="C81" s="56" t="s">
        <v>115</v>
      </c>
      <c r="D81" s="29" t="s">
        <v>103</v>
      </c>
      <c r="E81" s="23">
        <v>7000</v>
      </c>
      <c r="F81" s="23">
        <v>200</v>
      </c>
      <c r="G81" s="26" t="s">
        <v>538</v>
      </c>
      <c r="H81" s="24" t="s">
        <v>548</v>
      </c>
      <c r="I81" s="27" t="s">
        <v>523</v>
      </c>
      <c r="J81" s="21"/>
    </row>
    <row r="82" spans="1:10" s="20" customFormat="1" ht="30" customHeight="1">
      <c r="A82" s="21">
        <v>79</v>
      </c>
      <c r="B82" s="27">
        <v>8</v>
      </c>
      <c r="C82" s="56" t="s">
        <v>116</v>
      </c>
      <c r="D82" s="29" t="s">
        <v>103</v>
      </c>
      <c r="E82" s="23">
        <v>5715</v>
      </c>
      <c r="F82" s="23">
        <v>300</v>
      </c>
      <c r="G82" s="26" t="s">
        <v>538</v>
      </c>
      <c r="H82" s="24" t="s">
        <v>548</v>
      </c>
      <c r="I82" s="27" t="s">
        <v>528</v>
      </c>
      <c r="J82" s="21"/>
    </row>
    <row r="83" spans="1:10" s="20" customFormat="1" ht="30" customHeight="1">
      <c r="A83" s="21">
        <v>80</v>
      </c>
      <c r="B83" s="21">
        <v>8</v>
      </c>
      <c r="C83" s="58" t="s">
        <v>580</v>
      </c>
      <c r="D83" s="27" t="s">
        <v>522</v>
      </c>
      <c r="E83" s="23">
        <v>1500</v>
      </c>
      <c r="F83" s="23">
        <v>500</v>
      </c>
      <c r="G83" s="26" t="s">
        <v>538</v>
      </c>
      <c r="H83" s="24" t="s">
        <v>548</v>
      </c>
      <c r="I83" s="21" t="s">
        <v>525</v>
      </c>
      <c r="J83" s="21"/>
    </row>
    <row r="84" spans="1:10" s="20" customFormat="1" ht="30" customHeight="1">
      <c r="A84" s="21">
        <v>81</v>
      </c>
      <c r="B84" s="21">
        <v>8</v>
      </c>
      <c r="C84" s="58" t="s">
        <v>581</v>
      </c>
      <c r="D84" s="27" t="s">
        <v>522</v>
      </c>
      <c r="E84" s="23">
        <v>1000</v>
      </c>
      <c r="F84" s="23">
        <v>100</v>
      </c>
      <c r="G84" s="26" t="s">
        <v>538</v>
      </c>
      <c r="H84" s="24" t="s">
        <v>548</v>
      </c>
      <c r="I84" s="21" t="s">
        <v>528</v>
      </c>
      <c r="J84" s="21"/>
    </row>
    <row r="85" spans="1:10" s="20" customFormat="1" ht="30" customHeight="1">
      <c r="A85" s="21">
        <v>82</v>
      </c>
      <c r="B85" s="21">
        <v>8</v>
      </c>
      <c r="C85" s="58" t="s">
        <v>582</v>
      </c>
      <c r="D85" s="27" t="s">
        <v>522</v>
      </c>
      <c r="E85" s="23">
        <v>2000</v>
      </c>
      <c r="F85" s="23">
        <v>100</v>
      </c>
      <c r="G85" s="26" t="s">
        <v>538</v>
      </c>
      <c r="H85" s="24" t="s">
        <v>548</v>
      </c>
      <c r="I85" s="21" t="s">
        <v>523</v>
      </c>
      <c r="J85" s="21"/>
    </row>
    <row r="86" spans="1:10" s="20" customFormat="1" ht="30" customHeight="1">
      <c r="A86" s="21">
        <v>83</v>
      </c>
      <c r="B86" s="21">
        <v>8</v>
      </c>
      <c r="C86" s="60" t="s">
        <v>613</v>
      </c>
      <c r="D86" s="46" t="s">
        <v>610</v>
      </c>
      <c r="E86" s="47">
        <v>1400</v>
      </c>
      <c r="F86" s="48">
        <v>1400</v>
      </c>
      <c r="G86" s="49" t="s">
        <v>611</v>
      </c>
      <c r="H86" s="196" t="s">
        <v>620</v>
      </c>
      <c r="I86" s="50" t="s">
        <v>614</v>
      </c>
      <c r="J86" s="51"/>
    </row>
    <row r="87" spans="1:10" s="20" customFormat="1" ht="30" customHeight="1">
      <c r="A87" s="21">
        <v>84</v>
      </c>
      <c r="B87" s="27">
        <v>9</v>
      </c>
      <c r="C87" s="56" t="s">
        <v>527</v>
      </c>
      <c r="D87" s="21" t="s">
        <v>522</v>
      </c>
      <c r="E87" s="23">
        <v>3000</v>
      </c>
      <c r="F87" s="23">
        <v>100</v>
      </c>
      <c r="G87" s="26" t="s">
        <v>311</v>
      </c>
      <c r="H87" s="24" t="s">
        <v>312</v>
      </c>
      <c r="I87" s="27" t="s">
        <v>528</v>
      </c>
      <c r="J87" s="21"/>
    </row>
    <row r="88" spans="1:10" s="16" customFormat="1" ht="30" customHeight="1">
      <c r="A88" s="21">
        <v>85</v>
      </c>
      <c r="B88" s="27">
        <v>9</v>
      </c>
      <c r="C88" s="56" t="s">
        <v>529</v>
      </c>
      <c r="D88" s="21" t="s">
        <v>522</v>
      </c>
      <c r="E88" s="23">
        <v>28530</v>
      </c>
      <c r="F88" s="23">
        <v>150</v>
      </c>
      <c r="G88" s="26" t="s">
        <v>102</v>
      </c>
      <c r="H88" s="24" t="s">
        <v>312</v>
      </c>
      <c r="I88" s="27" t="s">
        <v>523</v>
      </c>
      <c r="J88" s="21"/>
    </row>
    <row r="89" spans="1:10" s="16" customFormat="1" ht="30" customHeight="1">
      <c r="A89" s="21">
        <v>86</v>
      </c>
      <c r="B89" s="35">
        <v>9</v>
      </c>
      <c r="C89" s="61" t="s">
        <v>552</v>
      </c>
      <c r="D89" s="24" t="s">
        <v>419</v>
      </c>
      <c r="E89" s="23">
        <v>17757</v>
      </c>
      <c r="F89" s="23">
        <v>3000</v>
      </c>
      <c r="G89" s="36" t="s">
        <v>538</v>
      </c>
      <c r="H89" s="33" t="s">
        <v>548</v>
      </c>
      <c r="I89" s="37" t="s">
        <v>512</v>
      </c>
      <c r="J89" s="21"/>
    </row>
    <row r="90" spans="1:10" s="16" customFormat="1" ht="30" customHeight="1">
      <c r="A90" s="21">
        <v>87</v>
      </c>
      <c r="B90" s="27">
        <v>9</v>
      </c>
      <c r="C90" s="56" t="s">
        <v>567</v>
      </c>
      <c r="D90" s="29" t="s">
        <v>103</v>
      </c>
      <c r="E90" s="23">
        <v>8662</v>
      </c>
      <c r="F90" s="23">
        <v>500</v>
      </c>
      <c r="G90" s="26" t="s">
        <v>538</v>
      </c>
      <c r="H90" s="24" t="s">
        <v>548</v>
      </c>
      <c r="I90" s="27" t="s">
        <v>525</v>
      </c>
      <c r="J90" s="21"/>
    </row>
    <row r="91" spans="1:10" s="16" customFormat="1" ht="30" customHeight="1">
      <c r="A91" s="21">
        <v>88</v>
      </c>
      <c r="B91" s="27">
        <v>9</v>
      </c>
      <c r="C91" s="56" t="s">
        <v>568</v>
      </c>
      <c r="D91" s="29" t="s">
        <v>103</v>
      </c>
      <c r="E91" s="23">
        <v>11000</v>
      </c>
      <c r="F91" s="23">
        <v>100</v>
      </c>
      <c r="G91" s="26" t="s">
        <v>538</v>
      </c>
      <c r="H91" s="24" t="s">
        <v>548</v>
      </c>
      <c r="I91" s="27" t="s">
        <v>523</v>
      </c>
      <c r="J91" s="21"/>
    </row>
    <row r="92" spans="1:10" s="16" customFormat="1" ht="30" customHeight="1">
      <c r="A92" s="21">
        <v>89</v>
      </c>
      <c r="B92" s="27">
        <v>9</v>
      </c>
      <c r="C92" s="56" t="s">
        <v>590</v>
      </c>
      <c r="D92" s="24" t="s">
        <v>522</v>
      </c>
      <c r="E92" s="23">
        <v>17940</v>
      </c>
      <c r="F92" s="23">
        <v>50</v>
      </c>
      <c r="G92" s="26" t="s">
        <v>538</v>
      </c>
      <c r="H92" s="24" t="s">
        <v>548</v>
      </c>
      <c r="I92" s="27" t="s">
        <v>525</v>
      </c>
      <c r="J92" s="21"/>
    </row>
    <row r="93" spans="1:10" s="16" customFormat="1" ht="30" customHeight="1">
      <c r="A93" s="21">
        <v>90</v>
      </c>
      <c r="B93" s="27">
        <v>10</v>
      </c>
      <c r="C93" s="56" t="s">
        <v>530</v>
      </c>
      <c r="D93" s="24" t="s">
        <v>522</v>
      </c>
      <c r="E93" s="23">
        <v>3000</v>
      </c>
      <c r="F93" s="23">
        <v>80</v>
      </c>
      <c r="G93" s="26" t="s">
        <v>102</v>
      </c>
      <c r="H93" s="24" t="s">
        <v>312</v>
      </c>
      <c r="I93" s="27" t="s">
        <v>528</v>
      </c>
      <c r="J93" s="21"/>
    </row>
    <row r="94" spans="1:10" s="16" customFormat="1" ht="30" customHeight="1">
      <c r="A94" s="21">
        <v>91</v>
      </c>
      <c r="B94" s="27">
        <v>10</v>
      </c>
      <c r="C94" s="57" t="s">
        <v>537</v>
      </c>
      <c r="D94" s="29" t="s">
        <v>103</v>
      </c>
      <c r="E94" s="23">
        <v>1500</v>
      </c>
      <c r="F94" s="23">
        <v>100</v>
      </c>
      <c r="G94" s="26" t="s">
        <v>538</v>
      </c>
      <c r="H94" s="24" t="s">
        <v>539</v>
      </c>
      <c r="I94" s="27" t="s">
        <v>523</v>
      </c>
      <c r="J94" s="21"/>
    </row>
    <row r="95" spans="1:10" s="16" customFormat="1" ht="30" customHeight="1">
      <c r="A95" s="21">
        <v>92</v>
      </c>
      <c r="B95" s="27">
        <v>10</v>
      </c>
      <c r="C95" s="57" t="s">
        <v>540</v>
      </c>
      <c r="D95" s="29" t="s">
        <v>103</v>
      </c>
      <c r="E95" s="23">
        <v>526</v>
      </c>
      <c r="F95" s="23">
        <v>200</v>
      </c>
      <c r="G95" s="26" t="s">
        <v>538</v>
      </c>
      <c r="H95" s="24" t="s">
        <v>539</v>
      </c>
      <c r="I95" s="27" t="s">
        <v>528</v>
      </c>
      <c r="J95" s="21"/>
    </row>
    <row r="96" spans="1:10" s="16" customFormat="1" ht="30" customHeight="1">
      <c r="A96" s="21">
        <v>93</v>
      </c>
      <c r="B96" s="27">
        <v>10</v>
      </c>
      <c r="C96" s="56" t="s">
        <v>244</v>
      </c>
      <c r="D96" s="29" t="s">
        <v>103</v>
      </c>
      <c r="E96" s="23">
        <v>26274</v>
      </c>
      <c r="F96" s="23">
        <v>100</v>
      </c>
      <c r="G96" s="26" t="s">
        <v>538</v>
      </c>
      <c r="H96" s="24" t="s">
        <v>548</v>
      </c>
      <c r="I96" s="27" t="s">
        <v>525</v>
      </c>
      <c r="J96" s="21"/>
    </row>
    <row r="97" spans="1:10" s="16" customFormat="1" ht="30" customHeight="1">
      <c r="A97" s="21">
        <v>94</v>
      </c>
      <c r="B97" s="27">
        <v>10</v>
      </c>
      <c r="C97" s="56" t="s">
        <v>561</v>
      </c>
      <c r="D97" s="29" t="s">
        <v>0</v>
      </c>
      <c r="E97" s="23">
        <v>31043</v>
      </c>
      <c r="F97" s="23">
        <v>100</v>
      </c>
      <c r="G97" s="26" t="s">
        <v>538</v>
      </c>
      <c r="H97" s="24" t="s">
        <v>548</v>
      </c>
      <c r="I97" s="27" t="s">
        <v>525</v>
      </c>
      <c r="J97" s="21"/>
    </row>
    <row r="98" spans="1:10" s="5" customFormat="1" ht="30" customHeight="1">
      <c r="A98" s="21">
        <v>95</v>
      </c>
      <c r="B98" s="24">
        <v>11</v>
      </c>
      <c r="C98" s="56" t="s">
        <v>533</v>
      </c>
      <c r="D98" s="29" t="s">
        <v>0</v>
      </c>
      <c r="E98" s="23">
        <v>30774</v>
      </c>
      <c r="F98" s="23">
        <v>1</v>
      </c>
      <c r="G98" s="26" t="s">
        <v>311</v>
      </c>
      <c r="H98" s="24" t="s">
        <v>312</v>
      </c>
      <c r="I98" s="27" t="s">
        <v>525</v>
      </c>
      <c r="J98" s="21"/>
    </row>
    <row r="99" spans="1:10" s="5" customFormat="1" ht="30" customHeight="1">
      <c r="A99" s="21">
        <v>96</v>
      </c>
      <c r="B99" s="24">
        <v>11</v>
      </c>
      <c r="C99" s="56" t="s">
        <v>534</v>
      </c>
      <c r="D99" s="29" t="s">
        <v>103</v>
      </c>
      <c r="E99" s="23">
        <v>25988</v>
      </c>
      <c r="F99" s="23">
        <v>1</v>
      </c>
      <c r="G99" s="26" t="s">
        <v>311</v>
      </c>
      <c r="H99" s="24" t="s">
        <v>312</v>
      </c>
      <c r="I99" s="27" t="s">
        <v>525</v>
      </c>
      <c r="J99" s="21"/>
    </row>
    <row r="100" spans="1:10" s="5" customFormat="1" ht="30" customHeight="1">
      <c r="A100" s="21">
        <v>97</v>
      </c>
      <c r="B100" s="24">
        <v>11</v>
      </c>
      <c r="C100" s="56" t="s">
        <v>535</v>
      </c>
      <c r="D100" s="29" t="s">
        <v>103</v>
      </c>
      <c r="E100" s="23">
        <v>11378</v>
      </c>
      <c r="F100" s="23">
        <v>1</v>
      </c>
      <c r="G100" s="26" t="s">
        <v>311</v>
      </c>
      <c r="H100" s="24" t="s">
        <v>312</v>
      </c>
      <c r="I100" s="27" t="s">
        <v>525</v>
      </c>
      <c r="J100" s="21"/>
    </row>
    <row r="101" spans="1:10" s="16" customFormat="1" ht="30" customHeight="1">
      <c r="A101" s="21">
        <v>98</v>
      </c>
      <c r="B101" s="24">
        <v>11</v>
      </c>
      <c r="C101" s="56" t="s">
        <v>536</v>
      </c>
      <c r="D101" s="29" t="s">
        <v>103</v>
      </c>
      <c r="E101" s="23">
        <v>9197</v>
      </c>
      <c r="F101" s="23">
        <v>1</v>
      </c>
      <c r="G101" s="26" t="s">
        <v>311</v>
      </c>
      <c r="H101" s="24" t="s">
        <v>312</v>
      </c>
      <c r="I101" s="27" t="s">
        <v>525</v>
      </c>
      <c r="J101" s="21"/>
    </row>
    <row r="102" spans="1:10" s="6" customFormat="1" ht="30" customHeight="1">
      <c r="A102" s="21">
        <v>99</v>
      </c>
      <c r="B102" s="24">
        <v>11</v>
      </c>
      <c r="C102" s="56" t="s">
        <v>591</v>
      </c>
      <c r="D102" s="27" t="s">
        <v>522</v>
      </c>
      <c r="E102" s="23">
        <v>15592</v>
      </c>
      <c r="F102" s="23">
        <v>30</v>
      </c>
      <c r="G102" s="26" t="s">
        <v>538</v>
      </c>
      <c r="H102" s="24" t="s">
        <v>548</v>
      </c>
      <c r="I102" s="24" t="s">
        <v>525</v>
      </c>
      <c r="J102" s="21"/>
    </row>
    <row r="103" spans="1:10" s="6" customFormat="1" ht="30" customHeight="1">
      <c r="A103" s="21">
        <v>100</v>
      </c>
      <c r="B103" s="24">
        <v>11</v>
      </c>
      <c r="C103" s="56" t="s">
        <v>592</v>
      </c>
      <c r="D103" s="27" t="s">
        <v>522</v>
      </c>
      <c r="E103" s="23">
        <v>5480</v>
      </c>
      <c r="F103" s="23">
        <v>30</v>
      </c>
      <c r="G103" s="26" t="s">
        <v>538</v>
      </c>
      <c r="H103" s="24" t="s">
        <v>548</v>
      </c>
      <c r="I103" s="24" t="s">
        <v>523</v>
      </c>
      <c r="J103" s="21"/>
    </row>
    <row r="104" spans="1:10" s="6" customFormat="1" ht="30" customHeight="1">
      <c r="A104" s="21">
        <v>101</v>
      </c>
      <c r="B104" s="24">
        <v>11</v>
      </c>
      <c r="C104" s="56" t="s">
        <v>593</v>
      </c>
      <c r="D104" s="27" t="s">
        <v>522</v>
      </c>
      <c r="E104" s="23">
        <v>10400</v>
      </c>
      <c r="F104" s="23">
        <v>30</v>
      </c>
      <c r="G104" s="26" t="s">
        <v>538</v>
      </c>
      <c r="H104" s="24" t="s">
        <v>548</v>
      </c>
      <c r="I104" s="24" t="s">
        <v>528</v>
      </c>
      <c r="J104" s="21"/>
    </row>
    <row r="105" spans="1:10" s="6" customFormat="1" ht="30" customHeight="1">
      <c r="A105" s="21">
        <v>102</v>
      </c>
      <c r="B105" s="24">
        <v>11</v>
      </c>
      <c r="C105" s="56" t="s">
        <v>594</v>
      </c>
      <c r="D105" s="27" t="s">
        <v>522</v>
      </c>
      <c r="E105" s="23">
        <v>10764</v>
      </c>
      <c r="F105" s="23">
        <v>100</v>
      </c>
      <c r="G105" s="26" t="s">
        <v>538</v>
      </c>
      <c r="H105" s="24" t="s">
        <v>548</v>
      </c>
      <c r="I105" s="24" t="s">
        <v>512</v>
      </c>
      <c r="J105" s="21"/>
    </row>
    <row r="106" spans="1:10" s="7" customFormat="1" ht="30" customHeight="1">
      <c r="A106" s="21">
        <v>103</v>
      </c>
      <c r="B106" s="42">
        <v>11</v>
      </c>
      <c r="C106" s="56" t="s">
        <v>603</v>
      </c>
      <c r="D106" s="24" t="s">
        <v>522</v>
      </c>
      <c r="E106" s="43">
        <v>269460</v>
      </c>
      <c r="F106" s="44">
        <v>0</v>
      </c>
      <c r="G106" s="34" t="s">
        <v>604</v>
      </c>
      <c r="H106" s="31" t="s">
        <v>605</v>
      </c>
      <c r="I106" s="31" t="s">
        <v>606</v>
      </c>
      <c r="J106" s="34" t="s">
        <v>660</v>
      </c>
    </row>
    <row r="107" spans="1:10" s="5" customFormat="1" ht="30" customHeight="1">
      <c r="A107" s="21">
        <v>104</v>
      </c>
      <c r="B107" s="27">
        <v>12</v>
      </c>
      <c r="C107" s="56" t="s">
        <v>531</v>
      </c>
      <c r="D107" s="24" t="s">
        <v>522</v>
      </c>
      <c r="E107" s="23">
        <v>6000</v>
      </c>
      <c r="F107" s="23">
        <v>1</v>
      </c>
      <c r="G107" s="26" t="s">
        <v>102</v>
      </c>
      <c r="H107" s="24" t="s">
        <v>312</v>
      </c>
      <c r="I107" s="27" t="s">
        <v>528</v>
      </c>
      <c r="J107" s="21"/>
    </row>
    <row r="108" spans="1:10" s="16" customFormat="1" ht="30" customHeight="1">
      <c r="A108" s="21"/>
      <c r="B108" s="21"/>
      <c r="C108" s="58"/>
      <c r="D108" s="29"/>
      <c r="E108" s="54"/>
      <c r="F108" s="41"/>
      <c r="G108" s="32"/>
      <c r="H108" s="31"/>
      <c r="I108" s="34"/>
      <c r="J108" s="31"/>
    </row>
    <row r="109" spans="1:10" s="16" customFormat="1" ht="30" customHeight="1">
      <c r="A109" s="21"/>
      <c r="B109" s="21"/>
      <c r="C109" s="58"/>
      <c r="D109" s="29"/>
      <c r="E109" s="54"/>
      <c r="F109" s="41"/>
      <c r="G109" s="32"/>
      <c r="H109" s="31"/>
      <c r="I109" s="34"/>
      <c r="J109" s="31"/>
    </row>
    <row r="110" spans="1:10" s="7" customFormat="1" ht="34.5" customHeight="1">
      <c r="A110" s="209" t="s">
        <v>622</v>
      </c>
      <c r="B110" s="210"/>
      <c r="C110" s="210"/>
      <c r="D110" s="210"/>
      <c r="E110" s="210"/>
      <c r="F110" s="210"/>
      <c r="G110" s="210"/>
      <c r="H110" s="210"/>
      <c r="I110" s="210"/>
      <c r="J110" s="210"/>
    </row>
    <row r="111" spans="2:6" s="7" customFormat="1" ht="13.5">
      <c r="B111" s="8"/>
      <c r="C111" s="9"/>
      <c r="D111" s="9"/>
      <c r="E111" s="18"/>
      <c r="F111" s="18"/>
    </row>
    <row r="112" spans="2:6" s="7" customFormat="1" ht="13.5">
      <c r="B112" s="8"/>
      <c r="C112" s="9"/>
      <c r="D112" s="9"/>
      <c r="E112" s="18"/>
      <c r="F112" s="18"/>
    </row>
    <row r="113" spans="2:6" s="7" customFormat="1" ht="13.5">
      <c r="B113" s="8"/>
      <c r="C113" s="9"/>
      <c r="D113" s="9"/>
      <c r="E113" s="18"/>
      <c r="F113" s="18"/>
    </row>
    <row r="114" spans="2:6" s="7" customFormat="1" ht="13.5">
      <c r="B114" s="8"/>
      <c r="C114" s="9"/>
      <c r="D114" s="9"/>
      <c r="E114" s="18"/>
      <c r="F114" s="18"/>
    </row>
    <row r="115" spans="2:6" s="7" customFormat="1" ht="13.5">
      <c r="B115" s="8"/>
      <c r="C115" s="9"/>
      <c r="D115" s="9"/>
      <c r="E115" s="18"/>
      <c r="F115" s="18"/>
    </row>
    <row r="116" spans="2:6" s="7" customFormat="1" ht="13.5">
      <c r="B116" s="8"/>
      <c r="C116" s="9"/>
      <c r="D116" s="9"/>
      <c r="E116" s="18"/>
      <c r="F116" s="18"/>
    </row>
    <row r="117" spans="2:6" s="7" customFormat="1" ht="13.5">
      <c r="B117" s="8"/>
      <c r="C117" s="9"/>
      <c r="D117" s="9"/>
      <c r="E117" s="18"/>
      <c r="F117" s="18"/>
    </row>
    <row r="118" spans="2:6" s="7" customFormat="1" ht="13.5">
      <c r="B118" s="8"/>
      <c r="C118" s="9"/>
      <c r="D118" s="9"/>
      <c r="E118" s="18"/>
      <c r="F118" s="18"/>
    </row>
    <row r="119" spans="2:6" s="7" customFormat="1" ht="13.5">
      <c r="B119" s="8"/>
      <c r="C119" s="9"/>
      <c r="D119" s="9"/>
      <c r="E119" s="18"/>
      <c r="F119" s="18"/>
    </row>
    <row r="120" spans="2:6" s="7" customFormat="1" ht="13.5">
      <c r="B120" s="8"/>
      <c r="C120" s="9"/>
      <c r="D120" s="9"/>
      <c r="E120" s="18"/>
      <c r="F120" s="18"/>
    </row>
    <row r="121" spans="2:6" s="7" customFormat="1" ht="13.5">
      <c r="B121" s="8"/>
      <c r="C121" s="9"/>
      <c r="D121" s="9"/>
      <c r="E121" s="18"/>
      <c r="F121" s="18"/>
    </row>
    <row r="122" spans="2:6" s="7" customFormat="1" ht="13.5">
      <c r="B122" s="8"/>
      <c r="C122" s="9"/>
      <c r="D122" s="9"/>
      <c r="E122" s="18"/>
      <c r="F122" s="18"/>
    </row>
    <row r="123" spans="2:6" s="7" customFormat="1" ht="13.5">
      <c r="B123" s="8"/>
      <c r="C123" s="9"/>
      <c r="D123" s="9"/>
      <c r="E123" s="18"/>
      <c r="F123" s="18"/>
    </row>
    <row r="124" spans="2:6" s="7" customFormat="1" ht="13.5">
      <c r="B124" s="8"/>
      <c r="C124" s="9"/>
      <c r="D124" s="9"/>
      <c r="E124" s="18"/>
      <c r="F124" s="18"/>
    </row>
    <row r="125" spans="2:6" s="7" customFormat="1" ht="13.5">
      <c r="B125" s="8"/>
      <c r="C125" s="9"/>
      <c r="D125" s="9"/>
      <c r="E125" s="18"/>
      <c r="F125" s="18"/>
    </row>
    <row r="126" spans="2:6" s="7" customFormat="1" ht="13.5">
      <c r="B126" s="8"/>
      <c r="C126" s="9"/>
      <c r="D126" s="9"/>
      <c r="E126" s="18"/>
      <c r="F126" s="18"/>
    </row>
    <row r="127" spans="2:6" s="7" customFormat="1" ht="13.5">
      <c r="B127" s="8"/>
      <c r="C127" s="9"/>
      <c r="D127" s="9"/>
      <c r="E127" s="18"/>
      <c r="F127" s="18"/>
    </row>
    <row r="128" spans="2:6" s="7" customFormat="1" ht="13.5">
      <c r="B128" s="8"/>
      <c r="C128" s="9"/>
      <c r="D128" s="9"/>
      <c r="E128" s="18"/>
      <c r="F128" s="18"/>
    </row>
    <row r="129" spans="2:6" s="7" customFormat="1" ht="13.5">
      <c r="B129" s="8"/>
      <c r="C129" s="9"/>
      <c r="D129" s="9"/>
      <c r="E129" s="18"/>
      <c r="F129" s="18"/>
    </row>
    <row r="130" spans="2:6" s="7" customFormat="1" ht="13.5">
      <c r="B130" s="8"/>
      <c r="C130" s="9"/>
      <c r="D130" s="9"/>
      <c r="E130" s="18"/>
      <c r="F130" s="18"/>
    </row>
    <row r="131" spans="2:6" s="7" customFormat="1" ht="13.5">
      <c r="B131" s="8"/>
      <c r="C131" s="9"/>
      <c r="D131" s="9"/>
      <c r="E131" s="18"/>
      <c r="F131" s="18"/>
    </row>
    <row r="132" spans="2:6" s="7" customFormat="1" ht="13.5">
      <c r="B132" s="8"/>
      <c r="C132" s="9"/>
      <c r="D132" s="9"/>
      <c r="E132" s="18"/>
      <c r="F132" s="18"/>
    </row>
    <row r="133" spans="2:6" s="7" customFormat="1" ht="13.5">
      <c r="B133" s="8"/>
      <c r="C133" s="9"/>
      <c r="D133" s="9"/>
      <c r="E133" s="18"/>
      <c r="F133" s="18"/>
    </row>
    <row r="134" spans="2:6" s="7" customFormat="1" ht="13.5">
      <c r="B134" s="8"/>
      <c r="C134" s="9"/>
      <c r="D134" s="9"/>
      <c r="E134" s="18"/>
      <c r="F134" s="18"/>
    </row>
    <row r="135" spans="2:6" s="7" customFormat="1" ht="13.5">
      <c r="B135" s="8"/>
      <c r="C135" s="9"/>
      <c r="D135" s="9"/>
      <c r="E135" s="18"/>
      <c r="F135" s="18"/>
    </row>
    <row r="136" spans="2:6" s="7" customFormat="1" ht="13.5">
      <c r="B136" s="8"/>
      <c r="C136" s="9"/>
      <c r="D136" s="9"/>
      <c r="E136" s="18"/>
      <c r="F136" s="18"/>
    </row>
    <row r="137" spans="2:6" s="7" customFormat="1" ht="13.5">
      <c r="B137" s="8"/>
      <c r="C137" s="9"/>
      <c r="D137" s="9"/>
      <c r="E137" s="18"/>
      <c r="F137" s="18"/>
    </row>
    <row r="138" spans="2:6" s="7" customFormat="1" ht="13.5">
      <c r="B138" s="8"/>
      <c r="C138" s="9"/>
      <c r="D138" s="9"/>
      <c r="E138" s="18"/>
      <c r="F138" s="18"/>
    </row>
    <row r="139" spans="2:6" s="7" customFormat="1" ht="13.5">
      <c r="B139" s="8"/>
      <c r="C139" s="9"/>
      <c r="D139" s="9"/>
      <c r="E139" s="18"/>
      <c r="F139" s="18"/>
    </row>
    <row r="140" spans="2:6" s="7" customFormat="1" ht="13.5">
      <c r="B140" s="8"/>
      <c r="C140" s="9"/>
      <c r="D140" s="9"/>
      <c r="E140" s="18"/>
      <c r="F140" s="18"/>
    </row>
    <row r="141" spans="2:6" s="7" customFormat="1" ht="13.5">
      <c r="B141" s="8"/>
      <c r="C141" s="9"/>
      <c r="D141" s="9"/>
      <c r="E141" s="18"/>
      <c r="F141" s="18"/>
    </row>
    <row r="142" spans="2:6" s="7" customFormat="1" ht="13.5">
      <c r="B142" s="8"/>
      <c r="C142" s="9"/>
      <c r="D142" s="9"/>
      <c r="E142" s="18"/>
      <c r="F142" s="18"/>
    </row>
    <row r="143" spans="2:6" s="7" customFormat="1" ht="13.5">
      <c r="B143" s="8"/>
      <c r="C143" s="9"/>
      <c r="D143" s="9"/>
      <c r="E143" s="18"/>
      <c r="F143" s="18"/>
    </row>
    <row r="144" spans="2:6" s="7" customFormat="1" ht="13.5">
      <c r="B144" s="8"/>
      <c r="C144" s="9"/>
      <c r="D144" s="9"/>
      <c r="E144" s="18"/>
      <c r="F144" s="18"/>
    </row>
    <row r="145" spans="2:6" s="7" customFormat="1" ht="13.5">
      <c r="B145" s="8"/>
      <c r="C145" s="9"/>
      <c r="D145" s="9"/>
      <c r="E145" s="18"/>
      <c r="F145" s="18"/>
    </row>
    <row r="146" spans="2:6" s="7" customFormat="1" ht="13.5">
      <c r="B146" s="8"/>
      <c r="C146" s="9"/>
      <c r="D146" s="9"/>
      <c r="E146" s="18"/>
      <c r="F146" s="18"/>
    </row>
    <row r="147" spans="2:6" s="7" customFormat="1" ht="13.5">
      <c r="B147" s="8"/>
      <c r="C147" s="9"/>
      <c r="D147" s="9"/>
      <c r="E147" s="18"/>
      <c r="F147" s="18"/>
    </row>
    <row r="148" spans="2:6" s="7" customFormat="1" ht="13.5">
      <c r="B148" s="8"/>
      <c r="C148" s="9"/>
      <c r="D148" s="9"/>
      <c r="E148" s="18"/>
      <c r="F148" s="18"/>
    </row>
    <row r="149" spans="2:6" s="7" customFormat="1" ht="13.5">
      <c r="B149" s="8"/>
      <c r="C149" s="9"/>
      <c r="D149" s="9"/>
      <c r="E149" s="18"/>
      <c r="F149" s="18"/>
    </row>
    <row r="150" spans="2:6" s="7" customFormat="1" ht="13.5">
      <c r="B150" s="8"/>
      <c r="C150" s="9"/>
      <c r="D150" s="9"/>
      <c r="E150" s="18"/>
      <c r="F150" s="18"/>
    </row>
    <row r="151" spans="2:6" s="7" customFormat="1" ht="13.5">
      <c r="B151" s="8"/>
      <c r="C151" s="9"/>
      <c r="D151" s="9"/>
      <c r="E151" s="18"/>
      <c r="F151" s="18"/>
    </row>
    <row r="152" spans="2:6" s="7" customFormat="1" ht="13.5">
      <c r="B152" s="8"/>
      <c r="C152" s="9"/>
      <c r="D152" s="9"/>
      <c r="E152" s="18"/>
      <c r="F152" s="18"/>
    </row>
    <row r="153" spans="2:6" s="7" customFormat="1" ht="13.5">
      <c r="B153" s="8"/>
      <c r="C153" s="9"/>
      <c r="D153" s="9"/>
      <c r="E153" s="18"/>
      <c r="F153" s="18"/>
    </row>
    <row r="154" spans="2:6" s="7" customFormat="1" ht="13.5">
      <c r="B154" s="8"/>
      <c r="C154" s="9"/>
      <c r="D154" s="9"/>
      <c r="E154" s="18"/>
      <c r="F154" s="18"/>
    </row>
    <row r="155" spans="2:6" s="7" customFormat="1" ht="13.5">
      <c r="B155" s="8"/>
      <c r="C155" s="9"/>
      <c r="D155" s="9"/>
      <c r="E155" s="18"/>
      <c r="F155" s="18"/>
    </row>
    <row r="156" spans="2:6" s="7" customFormat="1" ht="13.5">
      <c r="B156" s="8"/>
      <c r="C156" s="9"/>
      <c r="D156" s="9"/>
      <c r="E156" s="18"/>
      <c r="F156" s="18"/>
    </row>
    <row r="157" spans="2:6" s="7" customFormat="1" ht="13.5">
      <c r="B157" s="8"/>
      <c r="C157" s="9"/>
      <c r="D157" s="9"/>
      <c r="E157" s="18"/>
      <c r="F157" s="18"/>
    </row>
    <row r="158" spans="2:6" s="7" customFormat="1" ht="13.5">
      <c r="B158" s="8"/>
      <c r="C158" s="9"/>
      <c r="D158" s="9"/>
      <c r="E158" s="18"/>
      <c r="F158" s="18"/>
    </row>
    <row r="159" spans="2:6" s="7" customFormat="1" ht="13.5">
      <c r="B159" s="8"/>
      <c r="C159" s="9"/>
      <c r="D159" s="9"/>
      <c r="E159" s="18"/>
      <c r="F159" s="18"/>
    </row>
    <row r="160" spans="2:6" s="7" customFormat="1" ht="13.5">
      <c r="B160" s="8"/>
      <c r="C160" s="9"/>
      <c r="D160" s="9"/>
      <c r="E160" s="18"/>
      <c r="F160" s="18"/>
    </row>
    <row r="161" spans="2:6" s="7" customFormat="1" ht="13.5">
      <c r="B161" s="8"/>
      <c r="C161" s="9"/>
      <c r="D161" s="9"/>
      <c r="E161" s="18"/>
      <c r="F161" s="18"/>
    </row>
    <row r="162" spans="2:6" s="7" customFormat="1" ht="13.5">
      <c r="B162" s="8"/>
      <c r="C162" s="9"/>
      <c r="D162" s="9"/>
      <c r="E162" s="18"/>
      <c r="F162" s="18"/>
    </row>
    <row r="163" spans="2:6" s="7" customFormat="1" ht="13.5">
      <c r="B163" s="8"/>
      <c r="C163" s="9"/>
      <c r="D163" s="9"/>
      <c r="E163" s="18"/>
      <c r="F163" s="18"/>
    </row>
    <row r="164" spans="2:6" s="7" customFormat="1" ht="13.5">
      <c r="B164" s="8"/>
      <c r="C164" s="9"/>
      <c r="D164" s="9"/>
      <c r="E164" s="18"/>
      <c r="F164" s="18"/>
    </row>
    <row r="165" spans="2:6" s="7" customFormat="1" ht="13.5">
      <c r="B165" s="8"/>
      <c r="C165" s="9"/>
      <c r="D165" s="9"/>
      <c r="E165" s="18"/>
      <c r="F165" s="18"/>
    </row>
    <row r="166" spans="2:6" s="7" customFormat="1" ht="13.5">
      <c r="B166" s="8"/>
      <c r="C166" s="9"/>
      <c r="D166" s="9"/>
      <c r="E166" s="18"/>
      <c r="F166" s="18"/>
    </row>
    <row r="167" spans="2:6" s="7" customFormat="1" ht="13.5">
      <c r="B167" s="8"/>
      <c r="C167" s="9"/>
      <c r="D167" s="9"/>
      <c r="E167" s="18"/>
      <c r="F167" s="18"/>
    </row>
    <row r="168" spans="2:6" s="7" customFormat="1" ht="13.5">
      <c r="B168" s="8"/>
      <c r="C168" s="9"/>
      <c r="D168" s="9"/>
      <c r="E168" s="18"/>
      <c r="F168" s="18"/>
    </row>
    <row r="169" spans="2:6" s="7" customFormat="1" ht="13.5">
      <c r="B169" s="8"/>
      <c r="C169" s="9"/>
      <c r="D169" s="9"/>
      <c r="E169" s="18"/>
      <c r="F169" s="18"/>
    </row>
    <row r="170" spans="2:6" s="7" customFormat="1" ht="13.5">
      <c r="B170" s="8"/>
      <c r="C170" s="9"/>
      <c r="D170" s="9"/>
      <c r="E170" s="18"/>
      <c r="F170" s="18"/>
    </row>
    <row r="171" spans="2:6" s="7" customFormat="1" ht="13.5">
      <c r="B171" s="8"/>
      <c r="C171" s="9"/>
      <c r="D171" s="9"/>
      <c r="E171" s="18"/>
      <c r="F171" s="18"/>
    </row>
    <row r="172" spans="2:6" s="7" customFormat="1" ht="13.5">
      <c r="B172" s="8"/>
      <c r="C172" s="9"/>
      <c r="D172" s="9"/>
      <c r="E172" s="18"/>
      <c r="F172" s="18"/>
    </row>
    <row r="173" spans="2:6" s="7" customFormat="1" ht="13.5">
      <c r="B173" s="8"/>
      <c r="C173" s="9"/>
      <c r="D173" s="9"/>
      <c r="E173" s="18"/>
      <c r="F173" s="18"/>
    </row>
    <row r="174" spans="2:6" s="7" customFormat="1" ht="13.5">
      <c r="B174" s="8"/>
      <c r="C174" s="9"/>
      <c r="D174" s="9"/>
      <c r="E174" s="18"/>
      <c r="F174" s="18"/>
    </row>
    <row r="175" spans="2:6" s="7" customFormat="1" ht="13.5">
      <c r="B175" s="8"/>
      <c r="C175" s="9"/>
      <c r="D175" s="9"/>
      <c r="E175" s="18"/>
      <c r="F175" s="18"/>
    </row>
    <row r="176" spans="2:6" s="7" customFormat="1" ht="13.5">
      <c r="B176" s="8"/>
      <c r="C176" s="9"/>
      <c r="D176" s="9"/>
      <c r="E176" s="18"/>
      <c r="F176" s="18"/>
    </row>
    <row r="177" spans="2:6" s="7" customFormat="1" ht="13.5">
      <c r="B177" s="8"/>
      <c r="C177" s="9"/>
      <c r="D177" s="9"/>
      <c r="E177" s="18"/>
      <c r="F177" s="18"/>
    </row>
    <row r="178" spans="2:6" s="7" customFormat="1" ht="13.5">
      <c r="B178" s="8"/>
      <c r="C178" s="9"/>
      <c r="D178" s="9"/>
      <c r="E178" s="18"/>
      <c r="F178" s="18"/>
    </row>
    <row r="179" spans="2:6" s="7" customFormat="1" ht="13.5">
      <c r="B179" s="8"/>
      <c r="C179" s="9"/>
      <c r="D179" s="9"/>
      <c r="E179" s="18"/>
      <c r="F179" s="18"/>
    </row>
    <row r="180" spans="2:6" s="7" customFormat="1" ht="13.5">
      <c r="B180" s="8"/>
      <c r="C180" s="9"/>
      <c r="D180" s="9"/>
      <c r="E180" s="18"/>
      <c r="F180" s="18"/>
    </row>
    <row r="181" spans="2:6" s="7" customFormat="1" ht="13.5">
      <c r="B181" s="8"/>
      <c r="C181" s="9"/>
      <c r="D181" s="9"/>
      <c r="E181" s="18"/>
      <c r="F181" s="18"/>
    </row>
    <row r="182" spans="2:6" s="7" customFormat="1" ht="13.5">
      <c r="B182" s="8"/>
      <c r="C182" s="9"/>
      <c r="D182" s="9"/>
      <c r="E182" s="18"/>
      <c r="F182" s="18"/>
    </row>
    <row r="183" spans="2:6" s="7" customFormat="1" ht="13.5">
      <c r="B183" s="8"/>
      <c r="C183" s="9"/>
      <c r="D183" s="9"/>
      <c r="E183" s="18"/>
      <c r="F183" s="18"/>
    </row>
    <row r="184" spans="2:6" s="7" customFormat="1" ht="13.5">
      <c r="B184" s="8"/>
      <c r="C184" s="9"/>
      <c r="D184" s="9"/>
      <c r="E184" s="18"/>
      <c r="F184" s="18"/>
    </row>
    <row r="185" spans="2:6" s="7" customFormat="1" ht="13.5">
      <c r="B185" s="8"/>
      <c r="C185" s="9"/>
      <c r="D185" s="9"/>
      <c r="E185" s="18"/>
      <c r="F185" s="18"/>
    </row>
    <row r="186" spans="2:6" s="7" customFormat="1" ht="13.5">
      <c r="B186" s="8"/>
      <c r="C186" s="9"/>
      <c r="D186" s="9"/>
      <c r="E186" s="18"/>
      <c r="F186" s="18"/>
    </row>
    <row r="187" spans="2:6" s="7" customFormat="1" ht="13.5">
      <c r="B187" s="8"/>
      <c r="C187" s="9"/>
      <c r="D187" s="9"/>
      <c r="E187" s="18"/>
      <c r="F187" s="18"/>
    </row>
    <row r="188" spans="2:6" s="7" customFormat="1" ht="13.5">
      <c r="B188" s="8"/>
      <c r="C188" s="9"/>
      <c r="D188" s="9"/>
      <c r="E188" s="18"/>
      <c r="F188" s="18"/>
    </row>
    <row r="189" spans="2:6" s="7" customFormat="1" ht="13.5">
      <c r="B189" s="8"/>
      <c r="C189" s="9"/>
      <c r="D189" s="9"/>
      <c r="E189" s="18"/>
      <c r="F189" s="18"/>
    </row>
    <row r="190" spans="2:6" s="7" customFormat="1" ht="13.5">
      <c r="B190" s="8"/>
      <c r="C190" s="9"/>
      <c r="D190" s="9"/>
      <c r="E190" s="18"/>
      <c r="F190" s="18"/>
    </row>
    <row r="191" spans="2:6" s="7" customFormat="1" ht="13.5">
      <c r="B191" s="8"/>
      <c r="C191" s="9"/>
      <c r="D191" s="9"/>
      <c r="E191" s="18"/>
      <c r="F191" s="18"/>
    </row>
    <row r="192" spans="2:6" s="7" customFormat="1" ht="13.5">
      <c r="B192" s="8"/>
      <c r="C192" s="9"/>
      <c r="D192" s="9"/>
      <c r="E192" s="18"/>
      <c r="F192" s="18"/>
    </row>
    <row r="193" spans="2:6" s="7" customFormat="1" ht="13.5">
      <c r="B193" s="8"/>
      <c r="C193" s="9"/>
      <c r="D193" s="9"/>
      <c r="E193" s="18"/>
      <c r="F193" s="18"/>
    </row>
    <row r="194" spans="2:6" s="7" customFormat="1" ht="13.5">
      <c r="B194" s="8"/>
      <c r="C194" s="9"/>
      <c r="D194" s="9"/>
      <c r="E194" s="18"/>
      <c r="F194" s="18"/>
    </row>
    <row r="195" spans="2:6" s="7" customFormat="1" ht="13.5">
      <c r="B195" s="8"/>
      <c r="C195" s="9"/>
      <c r="D195" s="9"/>
      <c r="E195" s="18"/>
      <c r="F195" s="18"/>
    </row>
    <row r="196" spans="2:6" s="7" customFormat="1" ht="13.5">
      <c r="B196" s="8"/>
      <c r="C196" s="9"/>
      <c r="D196" s="9"/>
      <c r="E196" s="18"/>
      <c r="F196" s="18"/>
    </row>
    <row r="197" spans="2:6" s="7" customFormat="1" ht="13.5">
      <c r="B197" s="8"/>
      <c r="C197" s="9"/>
      <c r="D197" s="9"/>
      <c r="E197" s="18"/>
      <c r="F197" s="18"/>
    </row>
    <row r="198" spans="2:6" s="7" customFormat="1" ht="13.5">
      <c r="B198" s="8"/>
      <c r="C198" s="9"/>
      <c r="D198" s="9"/>
      <c r="E198" s="18"/>
      <c r="F198" s="18"/>
    </row>
    <row r="199" spans="2:6" s="7" customFormat="1" ht="13.5">
      <c r="B199" s="8"/>
      <c r="C199" s="9"/>
      <c r="D199" s="9"/>
      <c r="E199" s="18"/>
      <c r="F199" s="18"/>
    </row>
    <row r="200" spans="2:6" s="7" customFormat="1" ht="13.5">
      <c r="B200" s="8"/>
      <c r="C200" s="9"/>
      <c r="D200" s="9"/>
      <c r="E200" s="18"/>
      <c r="F200" s="18"/>
    </row>
    <row r="201" spans="2:6" s="7" customFormat="1" ht="13.5">
      <c r="B201" s="8"/>
      <c r="C201" s="9"/>
      <c r="D201" s="9"/>
      <c r="E201" s="18"/>
      <c r="F201" s="18"/>
    </row>
    <row r="202" spans="2:6" s="7" customFormat="1" ht="13.5">
      <c r="B202" s="8"/>
      <c r="C202" s="9"/>
      <c r="D202" s="9"/>
      <c r="E202" s="18"/>
      <c r="F202" s="18"/>
    </row>
    <row r="203" spans="2:6" s="7" customFormat="1" ht="13.5">
      <c r="B203" s="8"/>
      <c r="C203" s="9"/>
      <c r="D203" s="9"/>
      <c r="E203" s="18"/>
      <c r="F203" s="18"/>
    </row>
    <row r="204" spans="2:6" s="7" customFormat="1" ht="13.5">
      <c r="B204" s="8"/>
      <c r="C204" s="9"/>
      <c r="D204" s="9"/>
      <c r="E204" s="18"/>
      <c r="F204" s="18"/>
    </row>
    <row r="205" spans="2:6" s="7" customFormat="1" ht="13.5">
      <c r="B205" s="8"/>
      <c r="C205" s="9"/>
      <c r="D205" s="9"/>
      <c r="E205" s="18"/>
      <c r="F205" s="18"/>
    </row>
    <row r="206" spans="2:6" s="7" customFormat="1" ht="13.5">
      <c r="B206" s="8"/>
      <c r="C206" s="9"/>
      <c r="D206" s="9"/>
      <c r="E206" s="18"/>
      <c r="F206" s="18"/>
    </row>
    <row r="207" spans="2:6" s="7" customFormat="1" ht="13.5">
      <c r="B207" s="8"/>
      <c r="C207" s="9"/>
      <c r="D207" s="9"/>
      <c r="E207" s="18"/>
      <c r="F207" s="18"/>
    </row>
    <row r="208" spans="2:6" s="7" customFormat="1" ht="13.5">
      <c r="B208" s="8"/>
      <c r="C208" s="9"/>
      <c r="D208" s="9"/>
      <c r="E208" s="18"/>
      <c r="F208" s="18"/>
    </row>
    <row r="209" spans="2:6" s="7" customFormat="1" ht="13.5">
      <c r="B209" s="8"/>
      <c r="C209" s="9"/>
      <c r="D209" s="9"/>
      <c r="E209" s="18"/>
      <c r="F209" s="18"/>
    </row>
    <row r="210" spans="2:6" s="7" customFormat="1" ht="13.5">
      <c r="B210" s="8"/>
      <c r="C210" s="9"/>
      <c r="D210" s="9"/>
      <c r="E210" s="18"/>
      <c r="F210" s="18"/>
    </row>
    <row r="211" spans="2:6" s="7" customFormat="1" ht="13.5">
      <c r="B211" s="8"/>
      <c r="C211" s="9"/>
      <c r="D211" s="9"/>
      <c r="E211" s="18"/>
      <c r="F211" s="18"/>
    </row>
    <row r="212" spans="2:6" s="7" customFormat="1" ht="13.5">
      <c r="B212" s="8"/>
      <c r="C212" s="9"/>
      <c r="D212" s="9"/>
      <c r="E212" s="18"/>
      <c r="F212" s="18"/>
    </row>
    <row r="213" spans="2:6" s="7" customFormat="1" ht="13.5">
      <c r="B213" s="8"/>
      <c r="C213" s="9"/>
      <c r="D213" s="9"/>
      <c r="E213" s="18"/>
      <c r="F213" s="18"/>
    </row>
    <row r="214" spans="2:6" s="7" customFormat="1" ht="13.5">
      <c r="B214" s="8"/>
      <c r="C214" s="9"/>
      <c r="D214" s="9"/>
      <c r="E214" s="18"/>
      <c r="F214" s="18"/>
    </row>
    <row r="215" spans="2:6" s="7" customFormat="1" ht="13.5">
      <c r="B215" s="8"/>
      <c r="C215" s="9"/>
      <c r="D215" s="9"/>
      <c r="E215" s="18"/>
      <c r="F215" s="18"/>
    </row>
    <row r="216" spans="2:6" s="7" customFormat="1" ht="13.5">
      <c r="B216" s="8"/>
      <c r="C216" s="9"/>
      <c r="D216" s="9"/>
      <c r="E216" s="18"/>
      <c r="F216" s="18"/>
    </row>
    <row r="217" spans="2:6" s="7" customFormat="1" ht="13.5">
      <c r="B217" s="8"/>
      <c r="C217" s="9"/>
      <c r="D217" s="9"/>
      <c r="E217" s="18"/>
      <c r="F217" s="18"/>
    </row>
    <row r="218" spans="2:6" s="7" customFormat="1" ht="13.5">
      <c r="B218" s="8"/>
      <c r="C218" s="9"/>
      <c r="D218" s="9"/>
      <c r="E218" s="18"/>
      <c r="F218" s="18"/>
    </row>
    <row r="219" spans="2:6" s="7" customFormat="1" ht="13.5">
      <c r="B219" s="8"/>
      <c r="C219" s="9"/>
      <c r="D219" s="9"/>
      <c r="E219" s="18"/>
      <c r="F219" s="18"/>
    </row>
    <row r="220" spans="2:6" s="7" customFormat="1" ht="13.5">
      <c r="B220" s="8"/>
      <c r="C220" s="9"/>
      <c r="D220" s="9"/>
      <c r="E220" s="18"/>
      <c r="F220" s="18"/>
    </row>
    <row r="221" spans="2:6" s="7" customFormat="1" ht="13.5">
      <c r="B221" s="8"/>
      <c r="C221" s="9"/>
      <c r="D221" s="9"/>
      <c r="E221" s="18"/>
      <c r="F221" s="18"/>
    </row>
    <row r="222" spans="2:6" s="7" customFormat="1" ht="13.5">
      <c r="B222" s="8"/>
      <c r="C222" s="9"/>
      <c r="D222" s="9"/>
      <c r="E222" s="18"/>
      <c r="F222" s="18"/>
    </row>
    <row r="223" spans="2:6" s="7" customFormat="1" ht="13.5">
      <c r="B223" s="8"/>
      <c r="C223" s="9"/>
      <c r="D223" s="9"/>
      <c r="E223" s="18"/>
      <c r="F223" s="18"/>
    </row>
    <row r="224" spans="2:6" s="7" customFormat="1" ht="13.5">
      <c r="B224" s="8"/>
      <c r="C224" s="9"/>
      <c r="D224" s="9"/>
      <c r="E224" s="18"/>
      <c r="F224" s="18"/>
    </row>
    <row r="225" spans="2:6" s="7" customFormat="1" ht="13.5">
      <c r="B225" s="8"/>
      <c r="C225" s="9"/>
      <c r="D225" s="9"/>
      <c r="E225" s="18"/>
      <c r="F225" s="18"/>
    </row>
    <row r="226" spans="2:6" s="7" customFormat="1" ht="13.5">
      <c r="B226" s="8"/>
      <c r="C226" s="9"/>
      <c r="D226" s="9"/>
      <c r="E226" s="18"/>
      <c r="F226" s="18"/>
    </row>
    <row r="227" spans="2:6" s="7" customFormat="1" ht="13.5">
      <c r="B227" s="8"/>
      <c r="C227" s="9"/>
      <c r="D227" s="9"/>
      <c r="E227" s="18"/>
      <c r="F227" s="18"/>
    </row>
    <row r="228" spans="2:6" s="7" customFormat="1" ht="13.5">
      <c r="B228" s="8"/>
      <c r="C228" s="9"/>
      <c r="D228" s="9"/>
      <c r="E228" s="18"/>
      <c r="F228" s="18"/>
    </row>
    <row r="229" spans="2:6" s="7" customFormat="1" ht="13.5">
      <c r="B229" s="8"/>
      <c r="C229" s="9"/>
      <c r="D229" s="9"/>
      <c r="E229" s="18"/>
      <c r="F229" s="18"/>
    </row>
    <row r="230" spans="2:6" s="7" customFormat="1" ht="13.5">
      <c r="B230" s="8"/>
      <c r="C230" s="9"/>
      <c r="D230" s="9"/>
      <c r="E230" s="18"/>
      <c r="F230" s="18"/>
    </row>
    <row r="231" spans="2:6" s="7" customFormat="1" ht="13.5">
      <c r="B231" s="8"/>
      <c r="C231" s="9"/>
      <c r="D231" s="9"/>
      <c r="E231" s="18"/>
      <c r="F231" s="18"/>
    </row>
    <row r="232" spans="2:6" s="7" customFormat="1" ht="13.5">
      <c r="B232" s="8"/>
      <c r="C232" s="9"/>
      <c r="D232" s="9"/>
      <c r="E232" s="18"/>
      <c r="F232" s="18"/>
    </row>
    <row r="233" spans="2:6" s="7" customFormat="1" ht="13.5">
      <c r="B233" s="8"/>
      <c r="C233" s="9"/>
      <c r="D233" s="9"/>
      <c r="E233" s="18"/>
      <c r="F233" s="18"/>
    </row>
    <row r="234" spans="2:6" s="7" customFormat="1" ht="13.5">
      <c r="B234" s="8"/>
      <c r="C234" s="9"/>
      <c r="D234" s="9"/>
      <c r="E234" s="18"/>
      <c r="F234" s="18"/>
    </row>
    <row r="235" spans="2:6" s="7" customFormat="1" ht="13.5">
      <c r="B235" s="8"/>
      <c r="C235" s="9"/>
      <c r="D235" s="9"/>
      <c r="E235" s="18"/>
      <c r="F235" s="18"/>
    </row>
    <row r="236" spans="2:6" s="7" customFormat="1" ht="13.5">
      <c r="B236" s="8"/>
      <c r="C236" s="9"/>
      <c r="D236" s="9"/>
      <c r="E236" s="18"/>
      <c r="F236" s="18"/>
    </row>
    <row r="237" spans="2:6" s="7" customFormat="1" ht="13.5">
      <c r="B237" s="8"/>
      <c r="C237" s="9"/>
      <c r="D237" s="9"/>
      <c r="E237" s="18"/>
      <c r="F237" s="18"/>
    </row>
    <row r="238" spans="2:6" s="7" customFormat="1" ht="13.5">
      <c r="B238" s="8"/>
      <c r="C238" s="9"/>
      <c r="D238" s="9"/>
      <c r="E238" s="18"/>
      <c r="F238" s="18"/>
    </row>
    <row r="239" spans="2:6" s="7" customFormat="1" ht="13.5">
      <c r="B239" s="8"/>
      <c r="C239" s="9"/>
      <c r="D239" s="9"/>
      <c r="E239" s="18"/>
      <c r="F239" s="18"/>
    </row>
    <row r="240" spans="2:6" s="7" customFormat="1" ht="13.5">
      <c r="B240" s="8"/>
      <c r="C240" s="9"/>
      <c r="D240" s="9"/>
      <c r="E240" s="18"/>
      <c r="F240" s="18"/>
    </row>
    <row r="241" spans="2:6" s="7" customFormat="1" ht="13.5">
      <c r="B241" s="8"/>
      <c r="C241" s="9"/>
      <c r="D241" s="9"/>
      <c r="E241" s="18"/>
      <c r="F241" s="18"/>
    </row>
    <row r="242" spans="2:6" s="7" customFormat="1" ht="13.5">
      <c r="B242" s="8"/>
      <c r="C242" s="9"/>
      <c r="D242" s="9"/>
      <c r="E242" s="18"/>
      <c r="F242" s="18"/>
    </row>
    <row r="243" spans="2:6" s="7" customFormat="1" ht="13.5">
      <c r="B243" s="8"/>
      <c r="C243" s="9"/>
      <c r="D243" s="9"/>
      <c r="E243" s="18"/>
      <c r="F243" s="18"/>
    </row>
    <row r="244" spans="2:6" s="7" customFormat="1" ht="13.5">
      <c r="B244" s="8"/>
      <c r="C244" s="9"/>
      <c r="D244" s="9"/>
      <c r="E244" s="18"/>
      <c r="F244" s="18"/>
    </row>
    <row r="245" spans="2:6" s="7" customFormat="1" ht="13.5">
      <c r="B245" s="8"/>
      <c r="C245" s="9"/>
      <c r="D245" s="9"/>
      <c r="E245" s="18"/>
      <c r="F245" s="18"/>
    </row>
    <row r="246" spans="2:6" s="7" customFormat="1" ht="13.5">
      <c r="B246" s="8"/>
      <c r="C246" s="9"/>
      <c r="D246" s="9"/>
      <c r="E246" s="18"/>
      <c r="F246" s="18"/>
    </row>
    <row r="247" spans="2:6" s="7" customFormat="1" ht="13.5">
      <c r="B247" s="8"/>
      <c r="C247" s="9"/>
      <c r="D247" s="9"/>
      <c r="E247" s="18"/>
      <c r="F247" s="18"/>
    </row>
    <row r="248" spans="2:6" s="7" customFormat="1" ht="13.5">
      <c r="B248" s="8"/>
      <c r="C248" s="9"/>
      <c r="D248" s="9"/>
      <c r="E248" s="18"/>
      <c r="F248" s="18"/>
    </row>
    <row r="249" spans="2:6" s="7" customFormat="1" ht="13.5">
      <c r="B249" s="8"/>
      <c r="C249" s="9"/>
      <c r="D249" s="9"/>
      <c r="E249" s="18"/>
      <c r="F249" s="18"/>
    </row>
    <row r="250" spans="2:6" s="7" customFormat="1" ht="13.5">
      <c r="B250" s="8"/>
      <c r="C250" s="9"/>
      <c r="D250" s="9"/>
      <c r="E250" s="18"/>
      <c r="F250" s="18"/>
    </row>
    <row r="251" spans="2:6" s="7" customFormat="1" ht="13.5">
      <c r="B251" s="8"/>
      <c r="C251" s="9"/>
      <c r="D251" s="9"/>
      <c r="E251" s="18"/>
      <c r="F251" s="18"/>
    </row>
    <row r="252" spans="2:6" s="7" customFormat="1" ht="13.5">
      <c r="B252" s="8"/>
      <c r="C252" s="9"/>
      <c r="D252" s="9"/>
      <c r="E252" s="18"/>
      <c r="F252" s="18"/>
    </row>
    <row r="253" spans="2:6" s="7" customFormat="1" ht="13.5">
      <c r="B253" s="8"/>
      <c r="C253" s="9"/>
      <c r="D253" s="9"/>
      <c r="E253" s="18"/>
      <c r="F253" s="18"/>
    </row>
    <row r="254" spans="2:6" s="7" customFormat="1" ht="13.5">
      <c r="B254" s="8"/>
      <c r="C254" s="9"/>
      <c r="D254" s="9"/>
      <c r="E254" s="18"/>
      <c r="F254" s="18"/>
    </row>
    <row r="255" spans="2:6" s="7" customFormat="1" ht="13.5">
      <c r="B255" s="8"/>
      <c r="C255" s="9"/>
      <c r="D255" s="9"/>
      <c r="E255" s="18"/>
      <c r="F255" s="18"/>
    </row>
    <row r="256" spans="2:6" s="7" customFormat="1" ht="13.5">
      <c r="B256" s="8"/>
      <c r="C256" s="9"/>
      <c r="D256" s="9"/>
      <c r="E256" s="18"/>
      <c r="F256" s="18"/>
    </row>
  </sheetData>
  <mergeCells count="3">
    <mergeCell ref="H2:J2"/>
    <mergeCell ref="A110:J110"/>
    <mergeCell ref="A1:J1"/>
  </mergeCells>
  <printOptions/>
  <pageMargins left="0.49" right="0.27" top="0.69" bottom="0.17" header="0.5" footer="0.17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5"/>
  <sheetViews>
    <sheetView workbookViewId="0" topLeftCell="A82">
      <selection activeCell="I49" sqref="I49"/>
    </sheetView>
  </sheetViews>
  <sheetFormatPr defaultColWidth="9.00390625" defaultRowHeight="13.5"/>
  <cols>
    <col min="1" max="1" width="5.50390625" style="0" customWidth="1"/>
    <col min="2" max="2" width="5.625" style="0" customWidth="1"/>
    <col min="3" max="3" width="7.875" style="0" customWidth="1"/>
    <col min="4" max="4" width="36.375" style="0" customWidth="1"/>
    <col min="5" max="5" width="11.25390625" style="0" customWidth="1"/>
    <col min="7" max="7" width="10.00390625" style="0" customWidth="1"/>
    <col min="8" max="8" width="9.50390625" style="0" customWidth="1"/>
    <col min="9" max="9" width="8.25390625" style="0" customWidth="1"/>
    <col min="10" max="10" width="5.125" style="0" customWidth="1"/>
    <col min="11" max="11" width="9.50390625" style="0" customWidth="1"/>
  </cols>
  <sheetData>
    <row r="1" spans="1:11" ht="31.5">
      <c r="A1" s="212" t="s">
        <v>92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5" customHeight="1">
      <c r="A2" s="11"/>
      <c r="B2" s="11"/>
      <c r="C2" s="12"/>
      <c r="D2" s="12"/>
      <c r="E2" s="12"/>
      <c r="F2" s="13"/>
      <c r="G2" s="13"/>
      <c r="H2" s="13"/>
      <c r="I2" s="213" t="s">
        <v>78</v>
      </c>
      <c r="J2" s="213"/>
      <c r="K2" s="213"/>
    </row>
    <row r="3" spans="1:11" s="7" customFormat="1" ht="32.25" customHeight="1">
      <c r="A3" s="171" t="s">
        <v>117</v>
      </c>
      <c r="B3" s="171" t="s">
        <v>12</v>
      </c>
      <c r="C3" s="68" t="s">
        <v>118</v>
      </c>
      <c r="D3" s="173" t="s">
        <v>79</v>
      </c>
      <c r="E3" s="173" t="s">
        <v>15</v>
      </c>
      <c r="F3" s="179" t="s">
        <v>80</v>
      </c>
      <c r="G3" s="180" t="s">
        <v>17</v>
      </c>
      <c r="H3" s="179" t="s">
        <v>81</v>
      </c>
      <c r="I3" s="171" t="s">
        <v>82</v>
      </c>
      <c r="J3" s="171" t="s">
        <v>83</v>
      </c>
      <c r="K3" s="68" t="s">
        <v>84</v>
      </c>
    </row>
    <row r="4" spans="1:11" s="7" customFormat="1" ht="25.5" customHeight="1">
      <c r="A4" s="27">
        <v>1</v>
      </c>
      <c r="B4" s="27">
        <v>1</v>
      </c>
      <c r="C4" s="27" t="s">
        <v>119</v>
      </c>
      <c r="D4" s="56" t="s">
        <v>120</v>
      </c>
      <c r="E4" s="24" t="s">
        <v>0</v>
      </c>
      <c r="F4" s="121">
        <v>5566</v>
      </c>
      <c r="G4" s="121">
        <v>1200</v>
      </c>
      <c r="H4" s="26" t="s">
        <v>93</v>
      </c>
      <c r="I4" s="24" t="s">
        <v>94</v>
      </c>
      <c r="J4" s="27" t="s">
        <v>95</v>
      </c>
      <c r="K4" s="122"/>
    </row>
    <row r="5" spans="1:11" s="7" customFormat="1" ht="29.25" customHeight="1">
      <c r="A5" s="27">
        <v>2</v>
      </c>
      <c r="B5" s="21">
        <v>1</v>
      </c>
      <c r="C5" s="27" t="s">
        <v>121</v>
      </c>
      <c r="D5" s="55" t="s">
        <v>122</v>
      </c>
      <c r="E5" s="21" t="s">
        <v>103</v>
      </c>
      <c r="F5" s="23">
        <v>13850</v>
      </c>
      <c r="G5" s="23">
        <v>3459</v>
      </c>
      <c r="H5" s="21" t="s">
        <v>93</v>
      </c>
      <c r="I5" s="24" t="s">
        <v>94</v>
      </c>
      <c r="J5" s="21" t="s">
        <v>462</v>
      </c>
      <c r="K5" s="122"/>
    </row>
    <row r="6" spans="1:11" s="7" customFormat="1" ht="29.25" customHeight="1">
      <c r="A6" s="27">
        <v>3</v>
      </c>
      <c r="B6" s="21">
        <v>1</v>
      </c>
      <c r="C6" s="21" t="s">
        <v>119</v>
      </c>
      <c r="D6" s="55" t="s">
        <v>171</v>
      </c>
      <c r="E6" s="24" t="s">
        <v>0</v>
      </c>
      <c r="F6" s="23">
        <v>2005</v>
      </c>
      <c r="G6" s="23">
        <v>600</v>
      </c>
      <c r="H6" s="28" t="s">
        <v>106</v>
      </c>
      <c r="I6" s="29" t="s">
        <v>108</v>
      </c>
      <c r="J6" s="21" t="s">
        <v>462</v>
      </c>
      <c r="K6" s="122"/>
    </row>
    <row r="7" spans="1:11" s="7" customFormat="1" ht="29.25" customHeight="1">
      <c r="A7" s="27">
        <v>4</v>
      </c>
      <c r="B7" s="21">
        <v>1</v>
      </c>
      <c r="C7" s="29" t="s">
        <v>121</v>
      </c>
      <c r="D7" s="55" t="s">
        <v>172</v>
      </c>
      <c r="E7" s="24" t="s">
        <v>0</v>
      </c>
      <c r="F7" s="23">
        <v>409</v>
      </c>
      <c r="G7" s="23">
        <v>112</v>
      </c>
      <c r="H7" s="28" t="s">
        <v>106</v>
      </c>
      <c r="I7" s="29" t="s">
        <v>108</v>
      </c>
      <c r="J7" s="29" t="s">
        <v>462</v>
      </c>
      <c r="K7" s="167"/>
    </row>
    <row r="8" spans="1:11" s="7" customFormat="1" ht="29.25" customHeight="1">
      <c r="A8" s="27">
        <v>5</v>
      </c>
      <c r="B8" s="34">
        <v>1</v>
      </c>
      <c r="C8" s="27" t="s">
        <v>119</v>
      </c>
      <c r="D8" s="63" t="s">
        <v>213</v>
      </c>
      <c r="E8" s="24" t="s">
        <v>0</v>
      </c>
      <c r="F8" s="23">
        <v>383</v>
      </c>
      <c r="G8" s="23">
        <v>383</v>
      </c>
      <c r="H8" s="32" t="s">
        <v>361</v>
      </c>
      <c r="I8" s="31" t="s">
        <v>108</v>
      </c>
      <c r="J8" s="123" t="s">
        <v>99</v>
      </c>
      <c r="K8" s="122"/>
    </row>
    <row r="9" spans="1:11" s="7" customFormat="1" ht="29.25" customHeight="1">
      <c r="A9" s="27">
        <v>6</v>
      </c>
      <c r="B9" s="27">
        <v>1</v>
      </c>
      <c r="C9" s="27" t="s">
        <v>119</v>
      </c>
      <c r="D9" s="56" t="s">
        <v>214</v>
      </c>
      <c r="E9" s="24" t="s">
        <v>0</v>
      </c>
      <c r="F9" s="23">
        <v>497</v>
      </c>
      <c r="G9" s="23">
        <v>200</v>
      </c>
      <c r="H9" s="26" t="s">
        <v>106</v>
      </c>
      <c r="I9" s="24" t="s">
        <v>108</v>
      </c>
      <c r="J9" s="27" t="s">
        <v>95</v>
      </c>
      <c r="K9" s="122"/>
    </row>
    <row r="10" spans="1:11" s="7" customFormat="1" ht="29.25" customHeight="1">
      <c r="A10" s="27">
        <v>7</v>
      </c>
      <c r="B10" s="34">
        <v>1</v>
      </c>
      <c r="C10" s="27" t="s">
        <v>119</v>
      </c>
      <c r="D10" s="63" t="s">
        <v>218</v>
      </c>
      <c r="E10" s="24" t="s">
        <v>0</v>
      </c>
      <c r="F10" s="127">
        <v>5600</v>
      </c>
      <c r="G10" s="127">
        <v>100</v>
      </c>
      <c r="H10" s="32" t="s">
        <v>106</v>
      </c>
      <c r="I10" s="31" t="s">
        <v>108</v>
      </c>
      <c r="J10" s="123" t="s">
        <v>99</v>
      </c>
      <c r="K10" s="122"/>
    </row>
    <row r="11" spans="1:11" s="7" customFormat="1" ht="29.25" customHeight="1">
      <c r="A11" s="27">
        <v>8</v>
      </c>
      <c r="B11" s="34">
        <v>1</v>
      </c>
      <c r="C11" s="27" t="s">
        <v>121</v>
      </c>
      <c r="D11" s="63" t="s">
        <v>238</v>
      </c>
      <c r="E11" s="31" t="s">
        <v>91</v>
      </c>
      <c r="F11" s="41">
        <v>100</v>
      </c>
      <c r="G11" s="41">
        <v>103</v>
      </c>
      <c r="H11" s="32" t="s">
        <v>361</v>
      </c>
      <c r="I11" s="31" t="s">
        <v>94</v>
      </c>
      <c r="J11" s="34" t="s">
        <v>95</v>
      </c>
      <c r="K11" s="168"/>
    </row>
    <row r="12" spans="1:11" s="7" customFormat="1" ht="29.25" customHeight="1">
      <c r="A12" s="27">
        <v>9</v>
      </c>
      <c r="B12" s="34">
        <v>1</v>
      </c>
      <c r="C12" s="27" t="s">
        <v>121</v>
      </c>
      <c r="D12" s="63" t="s">
        <v>259</v>
      </c>
      <c r="E12" s="31" t="s">
        <v>91</v>
      </c>
      <c r="F12" s="41">
        <v>20</v>
      </c>
      <c r="G12" s="41">
        <v>20</v>
      </c>
      <c r="H12" s="32" t="s">
        <v>361</v>
      </c>
      <c r="I12" s="31" t="s">
        <v>94</v>
      </c>
      <c r="J12" s="34" t="s">
        <v>95</v>
      </c>
      <c r="K12" s="168"/>
    </row>
    <row r="13" spans="1:11" s="7" customFormat="1" ht="29.25" customHeight="1">
      <c r="A13" s="27">
        <v>10</v>
      </c>
      <c r="B13" s="34">
        <v>1</v>
      </c>
      <c r="C13" s="27" t="s">
        <v>85</v>
      </c>
      <c r="D13" s="63" t="s">
        <v>86</v>
      </c>
      <c r="E13" s="31" t="s">
        <v>458</v>
      </c>
      <c r="F13" s="41">
        <v>400</v>
      </c>
      <c r="G13" s="41">
        <v>400</v>
      </c>
      <c r="H13" s="32" t="s">
        <v>479</v>
      </c>
      <c r="I13" s="31" t="s">
        <v>502</v>
      </c>
      <c r="J13" s="34" t="s">
        <v>460</v>
      </c>
      <c r="K13" s="162"/>
    </row>
    <row r="14" spans="1:11" s="7" customFormat="1" ht="29.25" customHeight="1">
      <c r="A14" s="27">
        <v>11</v>
      </c>
      <c r="B14" s="24">
        <v>2</v>
      </c>
      <c r="C14" s="27" t="s">
        <v>119</v>
      </c>
      <c r="D14" s="56" t="s">
        <v>123</v>
      </c>
      <c r="E14" s="24" t="s">
        <v>0</v>
      </c>
      <c r="F14" s="23">
        <v>2000</v>
      </c>
      <c r="G14" s="23">
        <v>400</v>
      </c>
      <c r="H14" s="26" t="s">
        <v>93</v>
      </c>
      <c r="I14" s="24" t="s">
        <v>94</v>
      </c>
      <c r="J14" s="27" t="s">
        <v>97</v>
      </c>
      <c r="K14" s="122"/>
    </row>
    <row r="15" spans="1:11" s="7" customFormat="1" ht="29.25" customHeight="1">
      <c r="A15" s="27">
        <v>12</v>
      </c>
      <c r="B15" s="27">
        <v>2</v>
      </c>
      <c r="C15" s="27" t="s">
        <v>451</v>
      </c>
      <c r="D15" s="56" t="s">
        <v>148</v>
      </c>
      <c r="E15" s="24" t="s">
        <v>3</v>
      </c>
      <c r="F15" s="23">
        <v>1984</v>
      </c>
      <c r="G15" s="170" t="s">
        <v>4</v>
      </c>
      <c r="H15" s="170" t="s">
        <v>4</v>
      </c>
      <c r="I15" s="24" t="s">
        <v>107</v>
      </c>
      <c r="J15" s="27" t="s">
        <v>99</v>
      </c>
      <c r="K15" s="122"/>
    </row>
    <row r="16" spans="1:11" s="7" customFormat="1" ht="29.25" customHeight="1">
      <c r="A16" s="27">
        <v>13</v>
      </c>
      <c r="B16" s="27">
        <v>2</v>
      </c>
      <c r="C16" s="27" t="s">
        <v>119</v>
      </c>
      <c r="D16" s="56" t="s">
        <v>149</v>
      </c>
      <c r="E16" s="24" t="s">
        <v>3</v>
      </c>
      <c r="F16" s="23">
        <v>200</v>
      </c>
      <c r="G16" s="170" t="s">
        <v>4</v>
      </c>
      <c r="H16" s="170" t="s">
        <v>4</v>
      </c>
      <c r="I16" s="24" t="s">
        <v>107</v>
      </c>
      <c r="J16" s="27" t="s">
        <v>99</v>
      </c>
      <c r="K16" s="122"/>
    </row>
    <row r="17" spans="1:11" s="7" customFormat="1" ht="29.25" customHeight="1">
      <c r="A17" s="27">
        <v>14</v>
      </c>
      <c r="B17" s="27">
        <v>2</v>
      </c>
      <c r="C17" s="27" t="s">
        <v>316</v>
      </c>
      <c r="D17" s="56" t="s">
        <v>317</v>
      </c>
      <c r="E17" s="24" t="s">
        <v>0</v>
      </c>
      <c r="F17" s="23">
        <v>1750</v>
      </c>
      <c r="G17" s="23" t="s">
        <v>318</v>
      </c>
      <c r="H17" s="26" t="s">
        <v>319</v>
      </c>
      <c r="I17" s="24" t="s">
        <v>107</v>
      </c>
      <c r="J17" s="27" t="s">
        <v>320</v>
      </c>
      <c r="K17" s="122"/>
    </row>
    <row r="18" spans="1:11" s="7" customFormat="1" ht="29.25" customHeight="1">
      <c r="A18" s="27">
        <v>15</v>
      </c>
      <c r="B18" s="27">
        <v>2</v>
      </c>
      <c r="C18" s="27" t="s">
        <v>316</v>
      </c>
      <c r="D18" s="56" t="s">
        <v>321</v>
      </c>
      <c r="E18" s="24" t="s">
        <v>0</v>
      </c>
      <c r="F18" s="23">
        <v>2800</v>
      </c>
      <c r="G18" s="23" t="s">
        <v>318</v>
      </c>
      <c r="H18" s="26" t="s">
        <v>319</v>
      </c>
      <c r="I18" s="24" t="s">
        <v>107</v>
      </c>
      <c r="J18" s="27" t="s">
        <v>97</v>
      </c>
      <c r="K18" s="122"/>
    </row>
    <row r="19" spans="1:11" s="7" customFormat="1" ht="29.25" customHeight="1">
      <c r="A19" s="27">
        <v>16</v>
      </c>
      <c r="B19" s="27">
        <v>2</v>
      </c>
      <c r="C19" s="27" t="s">
        <v>316</v>
      </c>
      <c r="D19" s="56" t="s">
        <v>322</v>
      </c>
      <c r="E19" s="24" t="s">
        <v>0</v>
      </c>
      <c r="F19" s="23">
        <v>4000</v>
      </c>
      <c r="G19" s="23" t="s">
        <v>318</v>
      </c>
      <c r="H19" s="26" t="s">
        <v>319</v>
      </c>
      <c r="I19" s="24" t="s">
        <v>107</v>
      </c>
      <c r="J19" s="27" t="s">
        <v>323</v>
      </c>
      <c r="K19" s="122"/>
    </row>
    <row r="20" spans="1:11" s="7" customFormat="1" ht="29.25" customHeight="1">
      <c r="A20" s="27">
        <v>17</v>
      </c>
      <c r="B20" s="27">
        <v>2</v>
      </c>
      <c r="C20" s="27" t="s">
        <v>451</v>
      </c>
      <c r="D20" s="56" t="s">
        <v>152</v>
      </c>
      <c r="E20" s="24" t="s">
        <v>5</v>
      </c>
      <c r="F20" s="23">
        <v>100</v>
      </c>
      <c r="G20" s="23">
        <v>50</v>
      </c>
      <c r="H20" s="26" t="s">
        <v>106</v>
      </c>
      <c r="I20" s="24" t="s">
        <v>107</v>
      </c>
      <c r="J20" s="27" t="s">
        <v>105</v>
      </c>
      <c r="K20" s="122"/>
    </row>
    <row r="21" spans="1:11" s="7" customFormat="1" ht="29.25" customHeight="1">
      <c r="A21" s="27">
        <v>18</v>
      </c>
      <c r="B21" s="51">
        <v>2</v>
      </c>
      <c r="C21" s="67" t="s">
        <v>493</v>
      </c>
      <c r="D21" s="60" t="s">
        <v>155</v>
      </c>
      <c r="E21" s="31" t="s">
        <v>427</v>
      </c>
      <c r="F21" s="23">
        <v>1128</v>
      </c>
      <c r="G21" s="23">
        <v>360</v>
      </c>
      <c r="H21" s="32" t="s">
        <v>106</v>
      </c>
      <c r="I21" s="31" t="s">
        <v>108</v>
      </c>
      <c r="J21" s="34" t="s">
        <v>462</v>
      </c>
      <c r="K21" s="122"/>
    </row>
    <row r="22" spans="1:11" s="7" customFormat="1" ht="29.25" customHeight="1">
      <c r="A22" s="27">
        <v>19</v>
      </c>
      <c r="B22" s="51">
        <v>2</v>
      </c>
      <c r="C22" s="67" t="s">
        <v>493</v>
      </c>
      <c r="D22" s="60" t="s">
        <v>156</v>
      </c>
      <c r="E22" s="31" t="s">
        <v>427</v>
      </c>
      <c r="F22" s="23">
        <v>5098</v>
      </c>
      <c r="G22" s="23">
        <v>2000</v>
      </c>
      <c r="H22" s="32" t="s">
        <v>106</v>
      </c>
      <c r="I22" s="31" t="s">
        <v>108</v>
      </c>
      <c r="J22" s="34" t="s">
        <v>462</v>
      </c>
      <c r="K22" s="122"/>
    </row>
    <row r="23" spans="1:11" s="7" customFormat="1" ht="29.25" customHeight="1">
      <c r="A23" s="27">
        <v>20</v>
      </c>
      <c r="B23" s="51">
        <v>2</v>
      </c>
      <c r="C23" s="67" t="s">
        <v>493</v>
      </c>
      <c r="D23" s="60" t="s">
        <v>157</v>
      </c>
      <c r="E23" s="31" t="s">
        <v>427</v>
      </c>
      <c r="F23" s="23">
        <v>1392</v>
      </c>
      <c r="G23" s="23">
        <v>500</v>
      </c>
      <c r="H23" s="32" t="s">
        <v>106</v>
      </c>
      <c r="I23" s="31" t="s">
        <v>108</v>
      </c>
      <c r="J23" s="34" t="s">
        <v>462</v>
      </c>
      <c r="K23" s="122"/>
    </row>
    <row r="24" spans="1:11" s="7" customFormat="1" ht="29.25" customHeight="1">
      <c r="A24" s="27">
        <v>21</v>
      </c>
      <c r="B24" s="35">
        <v>2</v>
      </c>
      <c r="C24" s="51" t="s">
        <v>131</v>
      </c>
      <c r="D24" s="61" t="s">
        <v>158</v>
      </c>
      <c r="E24" s="33" t="s">
        <v>6</v>
      </c>
      <c r="F24" s="23">
        <v>100</v>
      </c>
      <c r="G24" s="23">
        <v>100</v>
      </c>
      <c r="H24" s="36" t="s">
        <v>361</v>
      </c>
      <c r="I24" s="31" t="s">
        <v>108</v>
      </c>
      <c r="J24" s="123" t="s">
        <v>462</v>
      </c>
      <c r="K24" s="122"/>
    </row>
    <row r="25" spans="1:11" s="7" customFormat="1" ht="29.25" customHeight="1">
      <c r="A25" s="27">
        <v>22</v>
      </c>
      <c r="B25" s="123">
        <v>2</v>
      </c>
      <c r="C25" s="51" t="s">
        <v>131</v>
      </c>
      <c r="D25" s="120" t="s">
        <v>159</v>
      </c>
      <c r="E25" s="123" t="s">
        <v>6</v>
      </c>
      <c r="F25" s="23">
        <v>1186</v>
      </c>
      <c r="G25" s="23">
        <v>1186</v>
      </c>
      <c r="H25" s="123" t="s">
        <v>361</v>
      </c>
      <c r="I25" s="31" t="s">
        <v>108</v>
      </c>
      <c r="J25" s="123" t="s">
        <v>462</v>
      </c>
      <c r="K25" s="122"/>
    </row>
    <row r="26" spans="1:11" s="7" customFormat="1" ht="29.25" customHeight="1">
      <c r="A26" s="27">
        <v>23</v>
      </c>
      <c r="B26" s="21">
        <v>2</v>
      </c>
      <c r="C26" s="21" t="s">
        <v>451</v>
      </c>
      <c r="D26" s="55" t="s">
        <v>165</v>
      </c>
      <c r="E26" s="24" t="s">
        <v>0</v>
      </c>
      <c r="F26" s="23">
        <v>511</v>
      </c>
      <c r="G26" s="23">
        <f>+F26</f>
        <v>511</v>
      </c>
      <c r="H26" s="28" t="s">
        <v>361</v>
      </c>
      <c r="I26" s="29" t="s">
        <v>108</v>
      </c>
      <c r="J26" s="21" t="s">
        <v>97</v>
      </c>
      <c r="K26" s="122"/>
    </row>
    <row r="27" spans="1:11" s="7" customFormat="1" ht="29.25" customHeight="1">
      <c r="A27" s="27">
        <v>24</v>
      </c>
      <c r="B27" s="21">
        <v>2</v>
      </c>
      <c r="C27" s="21" t="s">
        <v>451</v>
      </c>
      <c r="D27" s="55" t="s">
        <v>173</v>
      </c>
      <c r="E27" s="29" t="s">
        <v>5</v>
      </c>
      <c r="F27" s="23">
        <v>38</v>
      </c>
      <c r="G27" s="23">
        <v>38</v>
      </c>
      <c r="H27" s="28" t="s">
        <v>106</v>
      </c>
      <c r="I27" s="29" t="s">
        <v>108</v>
      </c>
      <c r="J27" s="21" t="s">
        <v>104</v>
      </c>
      <c r="K27" s="122"/>
    </row>
    <row r="28" spans="1:11" s="7" customFormat="1" ht="29.25" customHeight="1">
      <c r="A28" s="27">
        <v>25</v>
      </c>
      <c r="B28" s="21">
        <v>2</v>
      </c>
      <c r="C28" s="21" t="s">
        <v>119</v>
      </c>
      <c r="D28" s="55" t="s">
        <v>174</v>
      </c>
      <c r="E28" s="24" t="s">
        <v>0</v>
      </c>
      <c r="F28" s="23">
        <v>2720</v>
      </c>
      <c r="G28" s="23">
        <v>300</v>
      </c>
      <c r="H28" s="21" t="s">
        <v>106</v>
      </c>
      <c r="I28" s="29" t="s">
        <v>108</v>
      </c>
      <c r="J28" s="21" t="s">
        <v>97</v>
      </c>
      <c r="K28" s="122"/>
    </row>
    <row r="29" spans="1:11" s="7" customFormat="1" ht="29.25" customHeight="1">
      <c r="A29" s="27">
        <v>26</v>
      </c>
      <c r="B29" s="27">
        <v>2</v>
      </c>
      <c r="C29" s="27" t="s">
        <v>131</v>
      </c>
      <c r="D29" s="124" t="s">
        <v>179</v>
      </c>
      <c r="E29" s="24" t="s">
        <v>438</v>
      </c>
      <c r="F29" s="23">
        <v>304</v>
      </c>
      <c r="G29" s="23">
        <v>304</v>
      </c>
      <c r="H29" s="26" t="s">
        <v>361</v>
      </c>
      <c r="I29" s="29" t="s">
        <v>108</v>
      </c>
      <c r="J29" s="27" t="s">
        <v>462</v>
      </c>
      <c r="K29" s="122"/>
    </row>
    <row r="30" spans="1:11" s="7" customFormat="1" ht="29.25" customHeight="1">
      <c r="A30" s="27">
        <v>27</v>
      </c>
      <c r="B30" s="27">
        <v>2</v>
      </c>
      <c r="C30" s="21" t="s">
        <v>493</v>
      </c>
      <c r="D30" s="56" t="s">
        <v>180</v>
      </c>
      <c r="E30" s="24" t="s">
        <v>147</v>
      </c>
      <c r="F30" s="23">
        <v>80</v>
      </c>
      <c r="G30" s="23">
        <v>80</v>
      </c>
      <c r="H30" s="26" t="s">
        <v>361</v>
      </c>
      <c r="I30" s="29" t="s">
        <v>108</v>
      </c>
      <c r="J30" s="27" t="s">
        <v>96</v>
      </c>
      <c r="K30" s="122"/>
    </row>
    <row r="31" spans="1:11" s="7" customFormat="1" ht="29.25" customHeight="1">
      <c r="A31" s="27">
        <v>28</v>
      </c>
      <c r="B31" s="27">
        <v>2</v>
      </c>
      <c r="C31" s="27" t="s">
        <v>451</v>
      </c>
      <c r="D31" s="56" t="s">
        <v>181</v>
      </c>
      <c r="E31" s="24" t="s">
        <v>427</v>
      </c>
      <c r="F31" s="23">
        <v>78</v>
      </c>
      <c r="G31" s="23">
        <v>78</v>
      </c>
      <c r="H31" s="26" t="s">
        <v>361</v>
      </c>
      <c r="I31" s="29" t="s">
        <v>108</v>
      </c>
      <c r="J31" s="27" t="s">
        <v>96</v>
      </c>
      <c r="K31" s="122"/>
    </row>
    <row r="32" spans="1:11" s="7" customFormat="1" ht="29.25" customHeight="1">
      <c r="A32" s="27">
        <v>29</v>
      </c>
      <c r="B32" s="27">
        <v>2</v>
      </c>
      <c r="C32" s="27" t="s">
        <v>451</v>
      </c>
      <c r="D32" s="56" t="s">
        <v>182</v>
      </c>
      <c r="E32" s="24" t="s">
        <v>427</v>
      </c>
      <c r="F32" s="23">
        <v>21</v>
      </c>
      <c r="G32" s="23">
        <v>21</v>
      </c>
      <c r="H32" s="26" t="s">
        <v>361</v>
      </c>
      <c r="I32" s="29" t="s">
        <v>108</v>
      </c>
      <c r="J32" s="27" t="s">
        <v>97</v>
      </c>
      <c r="K32" s="122"/>
    </row>
    <row r="33" spans="1:11" s="7" customFormat="1" ht="29.25" customHeight="1">
      <c r="A33" s="27">
        <v>30</v>
      </c>
      <c r="B33" s="27">
        <v>2</v>
      </c>
      <c r="C33" s="27" t="s">
        <v>451</v>
      </c>
      <c r="D33" s="56" t="s">
        <v>183</v>
      </c>
      <c r="E33" s="24" t="s">
        <v>427</v>
      </c>
      <c r="F33" s="23">
        <v>15</v>
      </c>
      <c r="G33" s="23">
        <v>15</v>
      </c>
      <c r="H33" s="26" t="s">
        <v>361</v>
      </c>
      <c r="I33" s="29" t="s">
        <v>108</v>
      </c>
      <c r="J33" s="27" t="s">
        <v>104</v>
      </c>
      <c r="K33" s="122"/>
    </row>
    <row r="34" spans="1:11" s="7" customFormat="1" ht="29.25" customHeight="1">
      <c r="A34" s="27">
        <v>31</v>
      </c>
      <c r="B34" s="27">
        <v>2</v>
      </c>
      <c r="C34" s="27" t="s">
        <v>131</v>
      </c>
      <c r="D34" s="56" t="s">
        <v>324</v>
      </c>
      <c r="E34" s="24" t="s">
        <v>6</v>
      </c>
      <c r="F34" s="23">
        <v>5</v>
      </c>
      <c r="G34" s="23">
        <v>5</v>
      </c>
      <c r="H34" s="26" t="s">
        <v>110</v>
      </c>
      <c r="I34" s="24" t="s">
        <v>325</v>
      </c>
      <c r="J34" s="27" t="s">
        <v>462</v>
      </c>
      <c r="K34" s="122"/>
    </row>
    <row r="35" spans="1:11" s="7" customFormat="1" ht="29.25" customHeight="1">
      <c r="A35" s="27">
        <v>32</v>
      </c>
      <c r="B35" s="27">
        <v>2</v>
      </c>
      <c r="C35" s="27" t="s">
        <v>121</v>
      </c>
      <c r="D35" s="56" t="s">
        <v>326</v>
      </c>
      <c r="E35" s="24" t="s">
        <v>1</v>
      </c>
      <c r="F35" s="23">
        <v>30</v>
      </c>
      <c r="G35" s="23">
        <v>30</v>
      </c>
      <c r="H35" s="26" t="s">
        <v>110</v>
      </c>
      <c r="I35" s="24" t="s">
        <v>325</v>
      </c>
      <c r="J35" s="27" t="s">
        <v>462</v>
      </c>
      <c r="K35" s="122"/>
    </row>
    <row r="36" spans="1:11" s="7" customFormat="1" ht="29.25" customHeight="1">
      <c r="A36" s="27">
        <v>33</v>
      </c>
      <c r="B36" s="21">
        <v>2</v>
      </c>
      <c r="C36" s="125" t="s">
        <v>451</v>
      </c>
      <c r="D36" s="55" t="s">
        <v>199</v>
      </c>
      <c r="E36" s="21" t="s">
        <v>7</v>
      </c>
      <c r="F36" s="23">
        <v>100</v>
      </c>
      <c r="G36" s="23">
        <v>100</v>
      </c>
      <c r="H36" s="28" t="s">
        <v>106</v>
      </c>
      <c r="I36" s="29" t="s">
        <v>108</v>
      </c>
      <c r="J36" s="126" t="s">
        <v>96</v>
      </c>
      <c r="K36" s="122"/>
    </row>
    <row r="37" spans="1:11" s="7" customFormat="1" ht="29.25" customHeight="1">
      <c r="A37" s="27">
        <v>34</v>
      </c>
      <c r="B37" s="21">
        <v>2</v>
      </c>
      <c r="C37" s="125" t="s">
        <v>451</v>
      </c>
      <c r="D37" s="55" t="s">
        <v>200</v>
      </c>
      <c r="E37" s="21" t="s">
        <v>371</v>
      </c>
      <c r="F37" s="23">
        <v>150</v>
      </c>
      <c r="G37" s="23">
        <v>150</v>
      </c>
      <c r="H37" s="28" t="s">
        <v>361</v>
      </c>
      <c r="I37" s="29" t="s">
        <v>108</v>
      </c>
      <c r="J37" s="126" t="s">
        <v>97</v>
      </c>
      <c r="K37" s="122"/>
    </row>
    <row r="38" spans="1:11" s="7" customFormat="1" ht="29.25" customHeight="1">
      <c r="A38" s="27">
        <v>35</v>
      </c>
      <c r="B38" s="21">
        <v>2</v>
      </c>
      <c r="C38" s="125" t="s">
        <v>451</v>
      </c>
      <c r="D38" s="55" t="s">
        <v>201</v>
      </c>
      <c r="E38" s="21" t="s">
        <v>427</v>
      </c>
      <c r="F38" s="23">
        <v>83</v>
      </c>
      <c r="G38" s="23">
        <v>83</v>
      </c>
      <c r="H38" s="28" t="s">
        <v>361</v>
      </c>
      <c r="I38" s="29" t="s">
        <v>108</v>
      </c>
      <c r="J38" s="126" t="s">
        <v>105</v>
      </c>
      <c r="K38" s="122"/>
    </row>
    <row r="39" spans="1:11" s="7" customFormat="1" ht="29.25" customHeight="1">
      <c r="A39" s="27">
        <v>36</v>
      </c>
      <c r="B39" s="21">
        <v>2</v>
      </c>
      <c r="C39" s="125" t="s">
        <v>493</v>
      </c>
      <c r="D39" s="55" t="s">
        <v>202</v>
      </c>
      <c r="E39" s="21" t="s">
        <v>427</v>
      </c>
      <c r="F39" s="23">
        <v>448</v>
      </c>
      <c r="G39" s="23">
        <v>12</v>
      </c>
      <c r="H39" s="28" t="s">
        <v>106</v>
      </c>
      <c r="I39" s="29" t="s">
        <v>108</v>
      </c>
      <c r="J39" s="125" t="s">
        <v>462</v>
      </c>
      <c r="K39" s="122"/>
    </row>
    <row r="40" spans="1:11" s="7" customFormat="1" ht="29.25" customHeight="1">
      <c r="A40" s="27">
        <v>37</v>
      </c>
      <c r="B40" s="27">
        <v>2</v>
      </c>
      <c r="C40" s="27" t="s">
        <v>119</v>
      </c>
      <c r="D40" s="56" t="s">
        <v>207</v>
      </c>
      <c r="E40" s="24" t="s">
        <v>0</v>
      </c>
      <c r="F40" s="23">
        <v>600</v>
      </c>
      <c r="G40" s="23">
        <v>600</v>
      </c>
      <c r="H40" s="26" t="s">
        <v>93</v>
      </c>
      <c r="I40" s="29" t="s">
        <v>108</v>
      </c>
      <c r="J40" s="27" t="s">
        <v>97</v>
      </c>
      <c r="K40" s="122"/>
    </row>
    <row r="41" spans="1:11" s="7" customFormat="1" ht="29.25" customHeight="1">
      <c r="A41" s="27">
        <v>38</v>
      </c>
      <c r="B41" s="27">
        <v>2</v>
      </c>
      <c r="C41" s="27" t="s">
        <v>119</v>
      </c>
      <c r="D41" s="56" t="s">
        <v>208</v>
      </c>
      <c r="E41" s="24" t="s">
        <v>0</v>
      </c>
      <c r="F41" s="23">
        <v>500</v>
      </c>
      <c r="G41" s="23">
        <v>500</v>
      </c>
      <c r="H41" s="26" t="s">
        <v>93</v>
      </c>
      <c r="I41" s="29" t="s">
        <v>108</v>
      </c>
      <c r="J41" s="27" t="s">
        <v>104</v>
      </c>
      <c r="K41" s="122"/>
    </row>
    <row r="42" spans="1:11" s="7" customFormat="1" ht="29.25" customHeight="1">
      <c r="A42" s="27">
        <v>39</v>
      </c>
      <c r="B42" s="27">
        <v>2</v>
      </c>
      <c r="C42" s="27" t="s">
        <v>119</v>
      </c>
      <c r="D42" s="56" t="s">
        <v>215</v>
      </c>
      <c r="E42" s="24" t="s">
        <v>0</v>
      </c>
      <c r="F42" s="23">
        <v>380</v>
      </c>
      <c r="G42" s="23">
        <v>80</v>
      </c>
      <c r="H42" s="26" t="s">
        <v>106</v>
      </c>
      <c r="I42" s="24" t="s">
        <v>108</v>
      </c>
      <c r="J42" s="27" t="s">
        <v>97</v>
      </c>
      <c r="K42" s="122"/>
    </row>
    <row r="43" spans="1:11" s="7" customFormat="1" ht="29.25" customHeight="1">
      <c r="A43" s="27">
        <v>40</v>
      </c>
      <c r="B43" s="27">
        <v>2</v>
      </c>
      <c r="C43" s="27" t="s">
        <v>119</v>
      </c>
      <c r="D43" s="56" t="s">
        <v>216</v>
      </c>
      <c r="E43" s="24" t="s">
        <v>427</v>
      </c>
      <c r="F43" s="23">
        <v>178</v>
      </c>
      <c r="G43" s="23">
        <v>90</v>
      </c>
      <c r="H43" s="26" t="s">
        <v>106</v>
      </c>
      <c r="I43" s="24" t="s">
        <v>108</v>
      </c>
      <c r="J43" s="27" t="s">
        <v>105</v>
      </c>
      <c r="K43" s="122"/>
    </row>
    <row r="44" spans="1:11" s="7" customFormat="1" ht="29.25" customHeight="1">
      <c r="A44" s="27">
        <v>41</v>
      </c>
      <c r="B44" s="128">
        <v>2</v>
      </c>
      <c r="C44" s="89" t="s">
        <v>451</v>
      </c>
      <c r="D44" s="129" t="s">
        <v>452</v>
      </c>
      <c r="E44" s="24" t="s">
        <v>0</v>
      </c>
      <c r="F44" s="41">
        <v>330</v>
      </c>
      <c r="G44" s="41">
        <v>330</v>
      </c>
      <c r="H44" s="32" t="s">
        <v>361</v>
      </c>
      <c r="I44" s="130" t="s">
        <v>108</v>
      </c>
      <c r="J44" s="128" t="s">
        <v>97</v>
      </c>
      <c r="K44" s="155"/>
    </row>
    <row r="45" spans="1:11" s="7" customFormat="1" ht="29.25" customHeight="1">
      <c r="A45" s="27">
        <v>42</v>
      </c>
      <c r="B45" s="128">
        <v>2</v>
      </c>
      <c r="C45" s="89" t="s">
        <v>453</v>
      </c>
      <c r="D45" s="129" t="s">
        <v>454</v>
      </c>
      <c r="E45" s="24" t="s">
        <v>0</v>
      </c>
      <c r="F45" s="41">
        <v>795</v>
      </c>
      <c r="G45" s="41">
        <v>795</v>
      </c>
      <c r="H45" s="32" t="s">
        <v>110</v>
      </c>
      <c r="I45" s="130" t="s">
        <v>645</v>
      </c>
      <c r="J45" s="128" t="s">
        <v>357</v>
      </c>
      <c r="K45" s="155"/>
    </row>
    <row r="46" spans="1:11" s="7" customFormat="1" ht="29.25" customHeight="1">
      <c r="A46" s="27">
        <v>43</v>
      </c>
      <c r="B46" s="128">
        <v>2</v>
      </c>
      <c r="C46" s="89" t="s">
        <v>451</v>
      </c>
      <c r="D46" s="129" t="s">
        <v>455</v>
      </c>
      <c r="E46" s="130" t="s">
        <v>371</v>
      </c>
      <c r="F46" s="41">
        <v>28</v>
      </c>
      <c r="G46" s="41">
        <v>28</v>
      </c>
      <c r="H46" s="32" t="s">
        <v>361</v>
      </c>
      <c r="I46" s="130" t="s">
        <v>645</v>
      </c>
      <c r="J46" s="128" t="s">
        <v>105</v>
      </c>
      <c r="K46" s="155"/>
    </row>
    <row r="47" spans="1:11" s="7" customFormat="1" ht="29.25" customHeight="1">
      <c r="A47" s="27">
        <v>44</v>
      </c>
      <c r="B47" s="51">
        <v>2</v>
      </c>
      <c r="C47" s="67" t="s">
        <v>119</v>
      </c>
      <c r="D47" s="60" t="s">
        <v>246</v>
      </c>
      <c r="E47" s="24" t="s">
        <v>0</v>
      </c>
      <c r="F47" s="48">
        <v>518</v>
      </c>
      <c r="G47" s="48">
        <v>288</v>
      </c>
      <c r="H47" s="131" t="s">
        <v>106</v>
      </c>
      <c r="I47" s="130" t="s">
        <v>645</v>
      </c>
      <c r="J47" s="51" t="s">
        <v>95</v>
      </c>
      <c r="K47" s="162"/>
    </row>
    <row r="48" spans="1:11" s="7" customFormat="1" ht="29.25" customHeight="1">
      <c r="A48" s="27">
        <v>45</v>
      </c>
      <c r="B48" s="34">
        <v>2</v>
      </c>
      <c r="C48" s="27" t="s">
        <v>493</v>
      </c>
      <c r="D48" s="63" t="s">
        <v>494</v>
      </c>
      <c r="E48" s="31" t="s">
        <v>419</v>
      </c>
      <c r="F48" s="52">
        <v>100</v>
      </c>
      <c r="G48" s="41">
        <v>100</v>
      </c>
      <c r="H48" s="32" t="s">
        <v>505</v>
      </c>
      <c r="I48" s="130" t="s">
        <v>645</v>
      </c>
      <c r="J48" s="31" t="s">
        <v>95</v>
      </c>
      <c r="K48" s="63"/>
    </row>
    <row r="49" spans="1:11" s="7" customFormat="1" ht="29.25" customHeight="1">
      <c r="A49" s="27">
        <v>46</v>
      </c>
      <c r="B49" s="34">
        <v>2</v>
      </c>
      <c r="C49" s="27" t="s">
        <v>654</v>
      </c>
      <c r="D49" s="63" t="s">
        <v>655</v>
      </c>
      <c r="E49" s="31" t="s">
        <v>427</v>
      </c>
      <c r="F49" s="52">
        <v>60</v>
      </c>
      <c r="G49" s="41">
        <v>60</v>
      </c>
      <c r="H49" s="32" t="s">
        <v>656</v>
      </c>
      <c r="I49" s="130" t="s">
        <v>645</v>
      </c>
      <c r="J49" s="31" t="s">
        <v>657</v>
      </c>
      <c r="K49" s="63"/>
    </row>
    <row r="50" spans="1:11" s="7" customFormat="1" ht="29.25" customHeight="1">
      <c r="A50" s="27">
        <v>47</v>
      </c>
      <c r="B50" s="144">
        <v>2</v>
      </c>
      <c r="C50" s="145" t="s">
        <v>121</v>
      </c>
      <c r="D50" s="146" t="s">
        <v>229</v>
      </c>
      <c r="E50" s="147" t="s">
        <v>427</v>
      </c>
      <c r="F50" s="127">
        <v>180</v>
      </c>
      <c r="G50" s="148">
        <v>180</v>
      </c>
      <c r="H50" s="147" t="s">
        <v>361</v>
      </c>
      <c r="I50" s="192" t="s">
        <v>10</v>
      </c>
      <c r="J50" s="144" t="s">
        <v>462</v>
      </c>
      <c r="K50" s="164"/>
    </row>
    <row r="51" spans="1:11" s="7" customFormat="1" ht="29.25" customHeight="1">
      <c r="A51" s="27">
        <v>48</v>
      </c>
      <c r="B51" s="149">
        <v>2</v>
      </c>
      <c r="C51" s="149" t="s">
        <v>121</v>
      </c>
      <c r="D51" s="150" t="s">
        <v>230</v>
      </c>
      <c r="E51" s="151" t="s">
        <v>6</v>
      </c>
      <c r="F51" s="152">
        <v>40</v>
      </c>
      <c r="G51" s="153">
        <v>40</v>
      </c>
      <c r="H51" s="151" t="s">
        <v>361</v>
      </c>
      <c r="I51" s="193" t="s">
        <v>10</v>
      </c>
      <c r="J51" s="149" t="s">
        <v>462</v>
      </c>
      <c r="K51" s="150"/>
    </row>
    <row r="52" spans="1:11" s="7" customFormat="1" ht="29.25" customHeight="1">
      <c r="A52" s="27">
        <v>49</v>
      </c>
      <c r="B52" s="149">
        <v>2</v>
      </c>
      <c r="C52" s="149" t="s">
        <v>121</v>
      </c>
      <c r="D52" s="150" t="s">
        <v>231</v>
      </c>
      <c r="E52" s="151" t="s">
        <v>331</v>
      </c>
      <c r="F52" s="152">
        <v>180</v>
      </c>
      <c r="G52" s="153">
        <v>180</v>
      </c>
      <c r="H52" s="151" t="s">
        <v>361</v>
      </c>
      <c r="I52" s="193" t="s">
        <v>10</v>
      </c>
      <c r="J52" s="149" t="s">
        <v>462</v>
      </c>
      <c r="K52" s="150"/>
    </row>
    <row r="53" spans="1:11" s="7" customFormat="1" ht="29.25" customHeight="1">
      <c r="A53" s="27">
        <v>50</v>
      </c>
      <c r="B53" s="149">
        <v>2</v>
      </c>
      <c r="C53" s="149" t="s">
        <v>121</v>
      </c>
      <c r="D53" s="150" t="s">
        <v>232</v>
      </c>
      <c r="E53" s="149" t="s">
        <v>427</v>
      </c>
      <c r="F53" s="166">
        <v>100</v>
      </c>
      <c r="G53" s="166">
        <v>100</v>
      </c>
      <c r="H53" s="149" t="s">
        <v>361</v>
      </c>
      <c r="I53" s="193" t="s">
        <v>233</v>
      </c>
      <c r="J53" s="149" t="s">
        <v>462</v>
      </c>
      <c r="K53" s="150"/>
    </row>
    <row r="54" spans="1:11" s="7" customFormat="1" ht="29.25" customHeight="1">
      <c r="A54" s="27">
        <v>51</v>
      </c>
      <c r="B54" s="149">
        <v>2</v>
      </c>
      <c r="C54" s="149" t="s">
        <v>121</v>
      </c>
      <c r="D54" s="150" t="s">
        <v>234</v>
      </c>
      <c r="E54" s="149" t="s">
        <v>6</v>
      </c>
      <c r="F54" s="166">
        <v>30</v>
      </c>
      <c r="G54" s="166">
        <v>30</v>
      </c>
      <c r="H54" s="149" t="s">
        <v>361</v>
      </c>
      <c r="I54" s="193" t="s">
        <v>233</v>
      </c>
      <c r="J54" s="149" t="s">
        <v>462</v>
      </c>
      <c r="K54" s="150"/>
    </row>
    <row r="55" spans="1:11" s="7" customFormat="1" ht="29.25" customHeight="1">
      <c r="A55" s="27">
        <v>52</v>
      </c>
      <c r="B55" s="27">
        <v>3</v>
      </c>
      <c r="C55" s="27" t="s">
        <v>119</v>
      </c>
      <c r="D55" s="55" t="s">
        <v>124</v>
      </c>
      <c r="E55" s="24" t="s">
        <v>0</v>
      </c>
      <c r="F55" s="23">
        <v>4432</v>
      </c>
      <c r="G55" s="23">
        <v>1000</v>
      </c>
      <c r="H55" s="26" t="s">
        <v>93</v>
      </c>
      <c r="I55" s="24" t="s">
        <v>94</v>
      </c>
      <c r="J55" s="27" t="s">
        <v>96</v>
      </c>
      <c r="K55" s="122"/>
    </row>
    <row r="56" spans="1:11" s="7" customFormat="1" ht="29.25" customHeight="1">
      <c r="A56" s="27">
        <v>53</v>
      </c>
      <c r="B56" s="27">
        <v>3</v>
      </c>
      <c r="C56" s="27" t="s">
        <v>119</v>
      </c>
      <c r="D56" s="55" t="s">
        <v>125</v>
      </c>
      <c r="E56" s="24" t="s">
        <v>0</v>
      </c>
      <c r="F56" s="23">
        <v>1484</v>
      </c>
      <c r="G56" s="23">
        <v>500</v>
      </c>
      <c r="H56" s="26" t="s">
        <v>93</v>
      </c>
      <c r="I56" s="24" t="s">
        <v>94</v>
      </c>
      <c r="J56" s="27" t="s">
        <v>96</v>
      </c>
      <c r="K56" s="122"/>
    </row>
    <row r="57" spans="1:11" s="7" customFormat="1" ht="29.25" customHeight="1">
      <c r="A57" s="27">
        <v>54</v>
      </c>
      <c r="B57" s="27">
        <v>3</v>
      </c>
      <c r="C57" s="27" t="s">
        <v>119</v>
      </c>
      <c r="D57" s="55" t="s">
        <v>126</v>
      </c>
      <c r="E57" s="24" t="s">
        <v>0</v>
      </c>
      <c r="F57" s="23">
        <v>3699</v>
      </c>
      <c r="G57" s="23">
        <v>500</v>
      </c>
      <c r="H57" s="26" t="s">
        <v>93</v>
      </c>
      <c r="I57" s="24" t="s">
        <v>94</v>
      </c>
      <c r="J57" s="27" t="s">
        <v>96</v>
      </c>
      <c r="K57" s="122"/>
    </row>
    <row r="58" spans="1:11" s="7" customFormat="1" ht="29.25" customHeight="1">
      <c r="A58" s="27">
        <v>55</v>
      </c>
      <c r="B58" s="27">
        <v>3</v>
      </c>
      <c r="C58" s="27" t="s">
        <v>119</v>
      </c>
      <c r="D58" s="55" t="s">
        <v>127</v>
      </c>
      <c r="E58" s="24" t="s">
        <v>0</v>
      </c>
      <c r="F58" s="23">
        <v>1384</v>
      </c>
      <c r="G58" s="23">
        <v>1000</v>
      </c>
      <c r="H58" s="26" t="s">
        <v>93</v>
      </c>
      <c r="I58" s="24" t="s">
        <v>94</v>
      </c>
      <c r="J58" s="27" t="s">
        <v>96</v>
      </c>
      <c r="K58" s="122"/>
    </row>
    <row r="59" spans="1:11" s="7" customFormat="1" ht="29.25" customHeight="1">
      <c r="A59" s="27">
        <v>56</v>
      </c>
      <c r="B59" s="21">
        <v>3</v>
      </c>
      <c r="C59" s="27" t="s">
        <v>119</v>
      </c>
      <c r="D59" s="55" t="s">
        <v>128</v>
      </c>
      <c r="E59" s="24" t="s">
        <v>0</v>
      </c>
      <c r="F59" s="23">
        <v>3526</v>
      </c>
      <c r="G59" s="23">
        <v>1000</v>
      </c>
      <c r="H59" s="26" t="s">
        <v>93</v>
      </c>
      <c r="I59" s="24" t="s">
        <v>94</v>
      </c>
      <c r="J59" s="27" t="s">
        <v>96</v>
      </c>
      <c r="K59" s="122"/>
    </row>
    <row r="60" spans="1:11" s="7" customFormat="1" ht="29.25" customHeight="1">
      <c r="A60" s="27">
        <v>57</v>
      </c>
      <c r="B60" s="21">
        <v>3</v>
      </c>
      <c r="C60" s="27" t="s">
        <v>119</v>
      </c>
      <c r="D60" s="55" t="s">
        <v>129</v>
      </c>
      <c r="E60" s="24" t="s">
        <v>0</v>
      </c>
      <c r="F60" s="23">
        <v>1562</v>
      </c>
      <c r="G60" s="23">
        <v>500</v>
      </c>
      <c r="H60" s="26" t="s">
        <v>93</v>
      </c>
      <c r="I60" s="24" t="s">
        <v>94</v>
      </c>
      <c r="J60" s="27" t="s">
        <v>96</v>
      </c>
      <c r="K60" s="122"/>
    </row>
    <row r="61" spans="1:11" s="7" customFormat="1" ht="29.25" customHeight="1">
      <c r="A61" s="27">
        <v>58</v>
      </c>
      <c r="B61" s="27">
        <v>3</v>
      </c>
      <c r="C61" s="27" t="s">
        <v>451</v>
      </c>
      <c r="D61" s="56" t="s">
        <v>130</v>
      </c>
      <c r="E61" s="24" t="s">
        <v>0</v>
      </c>
      <c r="F61" s="23">
        <v>1281</v>
      </c>
      <c r="G61" s="23">
        <v>750</v>
      </c>
      <c r="H61" s="26" t="s">
        <v>93</v>
      </c>
      <c r="I61" s="24" t="s">
        <v>94</v>
      </c>
      <c r="J61" s="27" t="s">
        <v>462</v>
      </c>
      <c r="K61" s="122"/>
    </row>
    <row r="62" spans="1:11" s="7" customFormat="1" ht="29.25" customHeight="1">
      <c r="A62" s="27">
        <v>59</v>
      </c>
      <c r="B62" s="27">
        <v>3</v>
      </c>
      <c r="C62" s="27" t="s">
        <v>131</v>
      </c>
      <c r="D62" s="56" t="s">
        <v>132</v>
      </c>
      <c r="E62" s="24" t="s">
        <v>438</v>
      </c>
      <c r="F62" s="23">
        <v>200</v>
      </c>
      <c r="G62" s="23">
        <v>200</v>
      </c>
      <c r="H62" s="26" t="s">
        <v>361</v>
      </c>
      <c r="I62" s="24" t="s">
        <v>94</v>
      </c>
      <c r="J62" s="27" t="s">
        <v>462</v>
      </c>
      <c r="K62" s="122"/>
    </row>
    <row r="63" spans="1:11" s="7" customFormat="1" ht="29.25" customHeight="1">
      <c r="A63" s="27">
        <v>60</v>
      </c>
      <c r="B63" s="27">
        <v>3</v>
      </c>
      <c r="C63" s="27" t="s">
        <v>131</v>
      </c>
      <c r="D63" s="56" t="s">
        <v>133</v>
      </c>
      <c r="E63" s="24" t="s">
        <v>438</v>
      </c>
      <c r="F63" s="23">
        <v>100</v>
      </c>
      <c r="G63" s="23">
        <v>100</v>
      </c>
      <c r="H63" s="26" t="s">
        <v>361</v>
      </c>
      <c r="I63" s="24" t="s">
        <v>94</v>
      </c>
      <c r="J63" s="27" t="s">
        <v>462</v>
      </c>
      <c r="K63" s="122"/>
    </row>
    <row r="64" spans="1:11" s="7" customFormat="1" ht="29.25" customHeight="1">
      <c r="A64" s="27">
        <v>61</v>
      </c>
      <c r="B64" s="27">
        <v>3</v>
      </c>
      <c r="C64" s="27" t="s">
        <v>451</v>
      </c>
      <c r="D64" s="56" t="s">
        <v>141</v>
      </c>
      <c r="E64" s="24" t="s">
        <v>438</v>
      </c>
      <c r="F64" s="23">
        <v>76</v>
      </c>
      <c r="G64" s="23">
        <v>76</v>
      </c>
      <c r="H64" s="26" t="s">
        <v>361</v>
      </c>
      <c r="I64" s="24" t="s">
        <v>107</v>
      </c>
      <c r="J64" s="27" t="s">
        <v>96</v>
      </c>
      <c r="K64" s="122"/>
    </row>
    <row r="65" spans="1:11" s="7" customFormat="1" ht="29.25" customHeight="1">
      <c r="A65" s="27">
        <v>62</v>
      </c>
      <c r="B65" s="27">
        <v>3</v>
      </c>
      <c r="C65" s="27" t="s">
        <v>131</v>
      </c>
      <c r="D65" s="56" t="s">
        <v>142</v>
      </c>
      <c r="E65" s="24" t="s">
        <v>438</v>
      </c>
      <c r="F65" s="23">
        <v>150</v>
      </c>
      <c r="G65" s="23">
        <v>150</v>
      </c>
      <c r="H65" s="26" t="s">
        <v>361</v>
      </c>
      <c r="I65" s="24" t="s">
        <v>107</v>
      </c>
      <c r="J65" s="27" t="s">
        <v>462</v>
      </c>
      <c r="K65" s="122"/>
    </row>
    <row r="66" spans="1:11" s="7" customFormat="1" ht="29.25" customHeight="1">
      <c r="A66" s="27">
        <v>63</v>
      </c>
      <c r="B66" s="27">
        <v>3</v>
      </c>
      <c r="C66" s="27" t="s">
        <v>451</v>
      </c>
      <c r="D66" s="56" t="s">
        <v>151</v>
      </c>
      <c r="E66" s="24" t="s">
        <v>0</v>
      </c>
      <c r="F66" s="23">
        <v>700</v>
      </c>
      <c r="G66" s="23">
        <v>100</v>
      </c>
      <c r="H66" s="26" t="s">
        <v>106</v>
      </c>
      <c r="I66" s="24" t="s">
        <v>107</v>
      </c>
      <c r="J66" s="27" t="s">
        <v>95</v>
      </c>
      <c r="K66" s="122"/>
    </row>
    <row r="67" spans="1:11" s="7" customFormat="1" ht="29.25" customHeight="1">
      <c r="A67" s="27">
        <v>64</v>
      </c>
      <c r="B67" s="27">
        <v>3</v>
      </c>
      <c r="C67" s="27" t="s">
        <v>451</v>
      </c>
      <c r="D67" s="56" t="s">
        <v>153</v>
      </c>
      <c r="E67" s="24" t="s">
        <v>0</v>
      </c>
      <c r="F67" s="23">
        <v>249</v>
      </c>
      <c r="G67" s="23">
        <v>249</v>
      </c>
      <c r="H67" s="26" t="s">
        <v>361</v>
      </c>
      <c r="I67" s="24" t="s">
        <v>107</v>
      </c>
      <c r="J67" s="27" t="s">
        <v>104</v>
      </c>
      <c r="K67" s="122"/>
    </row>
    <row r="68" spans="1:11" s="7" customFormat="1" ht="29.25" customHeight="1">
      <c r="A68" s="27">
        <v>65</v>
      </c>
      <c r="B68" s="27">
        <v>3</v>
      </c>
      <c r="C68" s="27" t="s">
        <v>119</v>
      </c>
      <c r="D68" s="60" t="s">
        <v>160</v>
      </c>
      <c r="E68" s="24" t="s">
        <v>0</v>
      </c>
      <c r="F68" s="23">
        <v>1367</v>
      </c>
      <c r="G68" s="23">
        <v>100</v>
      </c>
      <c r="H68" s="32" t="s">
        <v>106</v>
      </c>
      <c r="I68" s="31" t="s">
        <v>108</v>
      </c>
      <c r="J68" s="34" t="s">
        <v>95</v>
      </c>
      <c r="K68" s="122"/>
    </row>
    <row r="69" spans="1:11" s="7" customFormat="1" ht="29.25" customHeight="1">
      <c r="A69" s="27">
        <v>66</v>
      </c>
      <c r="B69" s="27">
        <v>3</v>
      </c>
      <c r="C69" s="27" t="s">
        <v>119</v>
      </c>
      <c r="D69" s="60" t="s">
        <v>161</v>
      </c>
      <c r="E69" s="24" t="s">
        <v>0</v>
      </c>
      <c r="F69" s="23">
        <v>1591</v>
      </c>
      <c r="G69" s="23">
        <v>200</v>
      </c>
      <c r="H69" s="32" t="s">
        <v>106</v>
      </c>
      <c r="I69" s="31" t="s">
        <v>108</v>
      </c>
      <c r="J69" s="34" t="s">
        <v>95</v>
      </c>
      <c r="K69" s="122"/>
    </row>
    <row r="70" spans="1:11" s="7" customFormat="1" ht="29.25" customHeight="1">
      <c r="A70" s="27">
        <v>67</v>
      </c>
      <c r="B70" s="21">
        <v>3</v>
      </c>
      <c r="C70" s="29" t="s">
        <v>121</v>
      </c>
      <c r="D70" s="55" t="s">
        <v>166</v>
      </c>
      <c r="E70" s="24" t="s">
        <v>0</v>
      </c>
      <c r="F70" s="23">
        <v>500</v>
      </c>
      <c r="G70" s="23">
        <v>80</v>
      </c>
      <c r="H70" s="28" t="s">
        <v>106</v>
      </c>
      <c r="I70" s="29" t="s">
        <v>108</v>
      </c>
      <c r="J70" s="21" t="s">
        <v>462</v>
      </c>
      <c r="K70" s="167"/>
    </row>
    <row r="71" spans="1:11" s="7" customFormat="1" ht="29.25" customHeight="1">
      <c r="A71" s="27">
        <v>68</v>
      </c>
      <c r="B71" s="34">
        <v>3</v>
      </c>
      <c r="C71" s="27" t="s">
        <v>119</v>
      </c>
      <c r="D71" s="63" t="s">
        <v>187</v>
      </c>
      <c r="E71" s="24" t="s">
        <v>0</v>
      </c>
      <c r="F71" s="23">
        <v>1332</v>
      </c>
      <c r="G71" s="23">
        <v>200</v>
      </c>
      <c r="H71" s="32" t="s">
        <v>106</v>
      </c>
      <c r="I71" s="31" t="s">
        <v>108</v>
      </c>
      <c r="J71" s="34" t="s">
        <v>96</v>
      </c>
      <c r="K71" s="122"/>
    </row>
    <row r="72" spans="1:11" s="7" customFormat="1" ht="29.25" customHeight="1">
      <c r="A72" s="27">
        <v>69</v>
      </c>
      <c r="B72" s="34">
        <v>3</v>
      </c>
      <c r="C72" s="27" t="s">
        <v>119</v>
      </c>
      <c r="D72" s="63" t="s">
        <v>188</v>
      </c>
      <c r="E72" s="24" t="s">
        <v>0</v>
      </c>
      <c r="F72" s="23">
        <v>1020</v>
      </c>
      <c r="G72" s="23">
        <v>200</v>
      </c>
      <c r="H72" s="32" t="s">
        <v>106</v>
      </c>
      <c r="I72" s="31" t="s">
        <v>108</v>
      </c>
      <c r="J72" s="34" t="s">
        <v>96</v>
      </c>
      <c r="K72" s="122"/>
    </row>
    <row r="73" spans="1:11" s="7" customFormat="1" ht="29.25" customHeight="1">
      <c r="A73" s="27">
        <v>70</v>
      </c>
      <c r="B73" s="21">
        <v>3</v>
      </c>
      <c r="C73" s="125" t="s">
        <v>493</v>
      </c>
      <c r="D73" s="55" t="s">
        <v>209</v>
      </c>
      <c r="E73" s="29" t="s">
        <v>103</v>
      </c>
      <c r="F73" s="23">
        <v>60</v>
      </c>
      <c r="G73" s="23">
        <v>10</v>
      </c>
      <c r="H73" s="28" t="s">
        <v>106</v>
      </c>
      <c r="I73" s="29" t="s">
        <v>108</v>
      </c>
      <c r="J73" s="125" t="s">
        <v>96</v>
      </c>
      <c r="K73" s="122"/>
    </row>
    <row r="74" spans="1:11" s="7" customFormat="1" ht="29.25" customHeight="1">
      <c r="A74" s="27">
        <v>71</v>
      </c>
      <c r="B74" s="27">
        <v>3</v>
      </c>
      <c r="C74" s="27" t="s">
        <v>121</v>
      </c>
      <c r="D74" s="56" t="s">
        <v>217</v>
      </c>
      <c r="E74" s="24" t="s">
        <v>0</v>
      </c>
      <c r="F74" s="23">
        <v>600</v>
      </c>
      <c r="G74" s="23">
        <v>300</v>
      </c>
      <c r="H74" s="26" t="s">
        <v>106</v>
      </c>
      <c r="I74" s="24" t="s">
        <v>108</v>
      </c>
      <c r="J74" s="27" t="s">
        <v>105</v>
      </c>
      <c r="K74" s="122"/>
    </row>
    <row r="75" spans="1:11" s="7" customFormat="1" ht="29.25" customHeight="1">
      <c r="A75" s="27">
        <v>72</v>
      </c>
      <c r="B75" s="51">
        <v>3</v>
      </c>
      <c r="C75" s="21" t="s">
        <v>456</v>
      </c>
      <c r="D75" s="60" t="s">
        <v>457</v>
      </c>
      <c r="E75" s="24" t="s">
        <v>0</v>
      </c>
      <c r="F75" s="48">
        <v>700</v>
      </c>
      <c r="G75" s="48">
        <v>150</v>
      </c>
      <c r="H75" s="131" t="s">
        <v>459</v>
      </c>
      <c r="I75" s="24" t="s">
        <v>108</v>
      </c>
      <c r="J75" s="51" t="s">
        <v>460</v>
      </c>
      <c r="K75" s="155"/>
    </row>
    <row r="76" spans="1:11" s="7" customFormat="1" ht="29.25" customHeight="1">
      <c r="A76" s="27">
        <v>73</v>
      </c>
      <c r="B76" s="132">
        <v>3</v>
      </c>
      <c r="C76" s="132" t="s">
        <v>451</v>
      </c>
      <c r="D76" s="133" t="s">
        <v>461</v>
      </c>
      <c r="E76" s="134" t="s">
        <v>9</v>
      </c>
      <c r="F76" s="43">
        <v>300</v>
      </c>
      <c r="G76" s="43">
        <v>300</v>
      </c>
      <c r="H76" s="26" t="s">
        <v>361</v>
      </c>
      <c r="I76" s="134" t="s">
        <v>107</v>
      </c>
      <c r="J76" s="132" t="s">
        <v>96</v>
      </c>
      <c r="K76" s="155"/>
    </row>
    <row r="77" spans="1:11" s="7" customFormat="1" ht="29.25" customHeight="1">
      <c r="A77" s="27">
        <v>74</v>
      </c>
      <c r="B77" s="132">
        <v>3</v>
      </c>
      <c r="C77" s="132" t="s">
        <v>451</v>
      </c>
      <c r="D77" s="133" t="s">
        <v>463</v>
      </c>
      <c r="E77" s="134" t="s">
        <v>6</v>
      </c>
      <c r="F77" s="43">
        <v>100</v>
      </c>
      <c r="G77" s="43">
        <v>100</v>
      </c>
      <c r="H77" s="26" t="s">
        <v>361</v>
      </c>
      <c r="I77" s="134" t="s">
        <v>107</v>
      </c>
      <c r="J77" s="132" t="s">
        <v>96</v>
      </c>
      <c r="K77" s="155"/>
    </row>
    <row r="78" spans="1:11" s="7" customFormat="1" ht="29.25" customHeight="1">
      <c r="A78" s="27">
        <v>75</v>
      </c>
      <c r="B78" s="27">
        <v>3</v>
      </c>
      <c r="C78" s="25" t="s">
        <v>493</v>
      </c>
      <c r="D78" s="56" t="s">
        <v>219</v>
      </c>
      <c r="E78" s="24" t="s">
        <v>427</v>
      </c>
      <c r="F78" s="43">
        <v>358</v>
      </c>
      <c r="G78" s="43">
        <v>250</v>
      </c>
      <c r="H78" s="26" t="s">
        <v>106</v>
      </c>
      <c r="I78" s="194" t="s">
        <v>651</v>
      </c>
      <c r="J78" s="27" t="s">
        <v>462</v>
      </c>
      <c r="K78" s="122"/>
    </row>
    <row r="79" spans="1:11" s="7" customFormat="1" ht="29.25" customHeight="1">
      <c r="A79" s="27">
        <v>76</v>
      </c>
      <c r="B79" s="27">
        <v>3</v>
      </c>
      <c r="C79" s="27" t="s">
        <v>220</v>
      </c>
      <c r="D79" s="56" t="s">
        <v>221</v>
      </c>
      <c r="E79" s="24" t="s">
        <v>91</v>
      </c>
      <c r="F79" s="43">
        <v>1494</v>
      </c>
      <c r="G79" s="43">
        <v>1494</v>
      </c>
      <c r="H79" s="26" t="s">
        <v>222</v>
      </c>
      <c r="I79" s="24" t="s">
        <v>652</v>
      </c>
      <c r="J79" s="27" t="s">
        <v>462</v>
      </c>
      <c r="K79" s="122"/>
    </row>
    <row r="80" spans="1:11" s="7" customFormat="1" ht="29.25" customHeight="1">
      <c r="A80" s="27">
        <v>77</v>
      </c>
      <c r="B80" s="34">
        <v>3</v>
      </c>
      <c r="C80" s="27" t="s">
        <v>424</v>
      </c>
      <c r="D80" s="56" t="s">
        <v>426</v>
      </c>
      <c r="E80" s="31" t="s">
        <v>427</v>
      </c>
      <c r="F80" s="41">
        <v>750</v>
      </c>
      <c r="G80" s="41">
        <v>100</v>
      </c>
      <c r="H80" s="32" t="s">
        <v>429</v>
      </c>
      <c r="I80" s="31" t="s">
        <v>650</v>
      </c>
      <c r="J80" s="34" t="s">
        <v>430</v>
      </c>
      <c r="K80" s="162"/>
    </row>
    <row r="81" spans="1:11" s="7" customFormat="1" ht="29.25" customHeight="1">
      <c r="A81" s="27">
        <v>78</v>
      </c>
      <c r="B81" s="140">
        <v>3</v>
      </c>
      <c r="C81" s="141" t="s">
        <v>451</v>
      </c>
      <c r="D81" s="142" t="s">
        <v>498</v>
      </c>
      <c r="E81" s="143" t="s">
        <v>427</v>
      </c>
      <c r="F81" s="41">
        <v>100</v>
      </c>
      <c r="G81" s="41">
        <v>100</v>
      </c>
      <c r="H81" s="32" t="s">
        <v>361</v>
      </c>
      <c r="I81" s="143" t="s">
        <v>108</v>
      </c>
      <c r="J81" s="140" t="s">
        <v>99</v>
      </c>
      <c r="K81" s="163"/>
    </row>
    <row r="82" spans="1:11" s="7" customFormat="1" ht="29.25" customHeight="1">
      <c r="A82" s="27">
        <v>79</v>
      </c>
      <c r="B82" s="149">
        <v>3</v>
      </c>
      <c r="C82" s="149" t="s">
        <v>121</v>
      </c>
      <c r="D82" s="150" t="s">
        <v>249</v>
      </c>
      <c r="E82" s="149" t="s">
        <v>427</v>
      </c>
      <c r="F82" s="166">
        <v>50</v>
      </c>
      <c r="G82" s="166">
        <v>50</v>
      </c>
      <c r="H82" s="149" t="s">
        <v>361</v>
      </c>
      <c r="I82" s="193" t="s">
        <v>653</v>
      </c>
      <c r="J82" s="149" t="s">
        <v>462</v>
      </c>
      <c r="K82" s="150"/>
    </row>
    <row r="83" spans="1:11" s="7" customFormat="1" ht="29.25" customHeight="1">
      <c r="A83" s="27">
        <v>80</v>
      </c>
      <c r="B83" s="34">
        <v>3</v>
      </c>
      <c r="C83" s="27" t="s">
        <v>85</v>
      </c>
      <c r="D83" s="63" t="s">
        <v>87</v>
      </c>
      <c r="E83" s="31" t="s">
        <v>466</v>
      </c>
      <c r="F83" s="41">
        <v>100</v>
      </c>
      <c r="G83" s="41">
        <v>100</v>
      </c>
      <c r="H83" s="32" t="s">
        <v>479</v>
      </c>
      <c r="I83" s="31" t="s">
        <v>502</v>
      </c>
      <c r="J83" s="34" t="s">
        <v>460</v>
      </c>
      <c r="K83" s="162"/>
    </row>
    <row r="84" spans="1:11" s="7" customFormat="1" ht="29.25" customHeight="1">
      <c r="A84" s="27">
        <v>81</v>
      </c>
      <c r="B84" s="140">
        <v>3</v>
      </c>
      <c r="C84" s="141" t="s">
        <v>121</v>
      </c>
      <c r="D84" s="142" t="s">
        <v>242</v>
      </c>
      <c r="E84" s="143" t="s">
        <v>419</v>
      </c>
      <c r="F84" s="41">
        <v>200</v>
      </c>
      <c r="G84" s="154">
        <v>200</v>
      </c>
      <c r="H84" s="143" t="s">
        <v>361</v>
      </c>
      <c r="I84" s="140" t="s">
        <v>10</v>
      </c>
      <c r="J84" s="140" t="s">
        <v>462</v>
      </c>
      <c r="K84" s="142"/>
    </row>
    <row r="85" spans="1:11" s="7" customFormat="1" ht="29.25" customHeight="1">
      <c r="A85" s="27">
        <v>82</v>
      </c>
      <c r="B85" s="140">
        <v>3</v>
      </c>
      <c r="C85" s="141" t="s">
        <v>121</v>
      </c>
      <c r="D85" s="142" t="s">
        <v>243</v>
      </c>
      <c r="E85" s="143" t="s">
        <v>331</v>
      </c>
      <c r="F85" s="41">
        <v>200</v>
      </c>
      <c r="G85" s="154">
        <v>200</v>
      </c>
      <c r="H85" s="143" t="s">
        <v>361</v>
      </c>
      <c r="I85" s="140" t="s">
        <v>10</v>
      </c>
      <c r="J85" s="140" t="s">
        <v>462</v>
      </c>
      <c r="K85" s="142"/>
    </row>
    <row r="86" spans="1:11" s="7" customFormat="1" ht="29.25" customHeight="1">
      <c r="A86" s="27">
        <v>83</v>
      </c>
      <c r="B86" s="21">
        <v>4</v>
      </c>
      <c r="C86" s="21" t="s">
        <v>119</v>
      </c>
      <c r="D86" s="55" t="s">
        <v>134</v>
      </c>
      <c r="E86" s="24" t="s">
        <v>0</v>
      </c>
      <c r="F86" s="23" t="s">
        <v>98</v>
      </c>
      <c r="G86" s="23">
        <v>2010</v>
      </c>
      <c r="H86" s="21" t="s">
        <v>93</v>
      </c>
      <c r="I86" s="29" t="s">
        <v>94</v>
      </c>
      <c r="J86" s="21" t="s">
        <v>99</v>
      </c>
      <c r="K86" s="122"/>
    </row>
    <row r="87" spans="1:11" s="7" customFormat="1" ht="29.25" customHeight="1">
      <c r="A87" s="27">
        <v>84</v>
      </c>
      <c r="B87" s="21">
        <v>4</v>
      </c>
      <c r="C87" s="21" t="s">
        <v>119</v>
      </c>
      <c r="D87" s="55" t="s">
        <v>135</v>
      </c>
      <c r="E87" s="24" t="s">
        <v>0</v>
      </c>
      <c r="F87" s="23" t="s">
        <v>98</v>
      </c>
      <c r="G87" s="23">
        <v>2570</v>
      </c>
      <c r="H87" s="21" t="s">
        <v>93</v>
      </c>
      <c r="I87" s="29" t="s">
        <v>94</v>
      </c>
      <c r="J87" s="21" t="s">
        <v>99</v>
      </c>
      <c r="K87" s="122"/>
    </row>
    <row r="88" spans="1:11" s="7" customFormat="1" ht="29.25" customHeight="1">
      <c r="A88" s="27">
        <v>85</v>
      </c>
      <c r="B88" s="27">
        <v>4</v>
      </c>
      <c r="C88" s="24" t="s">
        <v>121</v>
      </c>
      <c r="D88" s="169" t="s">
        <v>2</v>
      </c>
      <c r="E88" s="24" t="s">
        <v>6</v>
      </c>
      <c r="F88" s="23">
        <v>70</v>
      </c>
      <c r="G88" s="23">
        <v>70</v>
      </c>
      <c r="H88" s="26" t="s">
        <v>361</v>
      </c>
      <c r="I88" s="24" t="s">
        <v>107</v>
      </c>
      <c r="J88" s="27" t="s">
        <v>462</v>
      </c>
      <c r="K88" s="122"/>
    </row>
    <row r="89" spans="1:11" s="7" customFormat="1" ht="29.25" customHeight="1">
      <c r="A89" s="27">
        <v>86</v>
      </c>
      <c r="B89" s="27">
        <v>4</v>
      </c>
      <c r="C89" s="24" t="s">
        <v>121</v>
      </c>
      <c r="D89" s="56" t="s">
        <v>145</v>
      </c>
      <c r="E89" s="24" t="s">
        <v>0</v>
      </c>
      <c r="F89" s="23">
        <v>950</v>
      </c>
      <c r="G89" s="23">
        <v>200</v>
      </c>
      <c r="H89" s="26" t="s">
        <v>106</v>
      </c>
      <c r="I89" s="24" t="s">
        <v>107</v>
      </c>
      <c r="J89" s="27" t="s">
        <v>462</v>
      </c>
      <c r="K89" s="70"/>
    </row>
    <row r="90" spans="1:11" s="7" customFormat="1" ht="29.25" customHeight="1">
      <c r="A90" s="27">
        <v>87</v>
      </c>
      <c r="B90" s="27">
        <v>4</v>
      </c>
      <c r="C90" s="27" t="s">
        <v>493</v>
      </c>
      <c r="D90" s="55" t="s">
        <v>146</v>
      </c>
      <c r="E90" s="24" t="s">
        <v>427</v>
      </c>
      <c r="F90" s="23">
        <v>6021</v>
      </c>
      <c r="G90" s="23">
        <v>300</v>
      </c>
      <c r="H90" s="26" t="s">
        <v>106</v>
      </c>
      <c r="I90" s="24" t="s">
        <v>107</v>
      </c>
      <c r="J90" s="27" t="s">
        <v>462</v>
      </c>
      <c r="K90" s="122"/>
    </row>
    <row r="91" spans="1:11" s="7" customFormat="1" ht="29.25" customHeight="1">
      <c r="A91" s="27">
        <v>88</v>
      </c>
      <c r="B91" s="21">
        <v>4</v>
      </c>
      <c r="C91" s="21" t="s">
        <v>451</v>
      </c>
      <c r="D91" s="55" t="s">
        <v>167</v>
      </c>
      <c r="E91" s="24" t="s">
        <v>0</v>
      </c>
      <c r="F91" s="23">
        <v>200</v>
      </c>
      <c r="G91" s="23">
        <v>200</v>
      </c>
      <c r="H91" s="28" t="s">
        <v>106</v>
      </c>
      <c r="I91" s="29" t="s">
        <v>108</v>
      </c>
      <c r="J91" s="21" t="s">
        <v>104</v>
      </c>
      <c r="K91" s="122"/>
    </row>
    <row r="92" spans="1:11" s="7" customFormat="1" ht="29.25" customHeight="1">
      <c r="A92" s="27">
        <v>89</v>
      </c>
      <c r="B92" s="24">
        <v>4</v>
      </c>
      <c r="C92" s="24" t="s">
        <v>119</v>
      </c>
      <c r="D92" s="63" t="s">
        <v>185</v>
      </c>
      <c r="E92" s="24" t="s">
        <v>0</v>
      </c>
      <c r="F92" s="23">
        <v>1990</v>
      </c>
      <c r="G92" s="23">
        <v>655</v>
      </c>
      <c r="H92" s="106" t="s">
        <v>93</v>
      </c>
      <c r="I92" s="33" t="s">
        <v>108</v>
      </c>
      <c r="J92" s="31" t="s">
        <v>96</v>
      </c>
      <c r="K92" s="122"/>
    </row>
    <row r="93" spans="1:11" s="7" customFormat="1" ht="29.25" customHeight="1">
      <c r="A93" s="27">
        <v>90</v>
      </c>
      <c r="B93" s="21">
        <v>4</v>
      </c>
      <c r="C93" s="21" t="s">
        <v>451</v>
      </c>
      <c r="D93" s="55" t="s">
        <v>203</v>
      </c>
      <c r="E93" s="29" t="s">
        <v>427</v>
      </c>
      <c r="F93" s="23">
        <v>121</v>
      </c>
      <c r="G93" s="23">
        <v>121</v>
      </c>
      <c r="H93" s="28" t="s">
        <v>361</v>
      </c>
      <c r="I93" s="29" t="s">
        <v>108</v>
      </c>
      <c r="J93" s="21" t="s">
        <v>104</v>
      </c>
      <c r="K93" s="122"/>
    </row>
    <row r="94" spans="1:11" s="7" customFormat="1" ht="29.25" customHeight="1">
      <c r="A94" s="27">
        <v>91</v>
      </c>
      <c r="B94" s="21">
        <v>4</v>
      </c>
      <c r="C94" s="21" t="s">
        <v>451</v>
      </c>
      <c r="D94" s="55" t="s">
        <v>204</v>
      </c>
      <c r="E94" s="29" t="s">
        <v>427</v>
      </c>
      <c r="F94" s="23">
        <v>63</v>
      </c>
      <c r="G94" s="23">
        <v>63</v>
      </c>
      <c r="H94" s="28" t="s">
        <v>361</v>
      </c>
      <c r="I94" s="29" t="s">
        <v>108</v>
      </c>
      <c r="J94" s="21" t="s">
        <v>104</v>
      </c>
      <c r="K94" s="122"/>
    </row>
    <row r="95" spans="1:11" s="7" customFormat="1" ht="29.25" customHeight="1">
      <c r="A95" s="27">
        <v>92</v>
      </c>
      <c r="B95" s="27">
        <v>4</v>
      </c>
      <c r="C95" s="27" t="s">
        <v>451</v>
      </c>
      <c r="D95" s="56" t="s">
        <v>206</v>
      </c>
      <c r="E95" s="24" t="s">
        <v>427</v>
      </c>
      <c r="F95" s="23">
        <v>150</v>
      </c>
      <c r="G95" s="23">
        <v>100</v>
      </c>
      <c r="H95" s="26" t="s">
        <v>106</v>
      </c>
      <c r="I95" s="29" t="s">
        <v>108</v>
      </c>
      <c r="J95" s="27" t="s">
        <v>97</v>
      </c>
      <c r="K95" s="122"/>
    </row>
    <row r="96" spans="1:11" s="7" customFormat="1" ht="29.25" customHeight="1">
      <c r="A96" s="27">
        <v>93</v>
      </c>
      <c r="B96" s="21">
        <v>4</v>
      </c>
      <c r="C96" s="125" t="s">
        <v>119</v>
      </c>
      <c r="D96" s="55" t="s">
        <v>328</v>
      </c>
      <c r="E96" s="24" t="s">
        <v>0</v>
      </c>
      <c r="F96" s="23">
        <v>1200</v>
      </c>
      <c r="G96" s="23">
        <v>200</v>
      </c>
      <c r="H96" s="28" t="s">
        <v>106</v>
      </c>
      <c r="I96" s="29" t="s">
        <v>108</v>
      </c>
      <c r="J96" s="125" t="s">
        <v>105</v>
      </c>
      <c r="K96" s="122"/>
    </row>
    <row r="97" spans="1:11" s="7" customFormat="1" ht="29.25" customHeight="1">
      <c r="A97" s="27">
        <v>94</v>
      </c>
      <c r="B97" s="27">
        <v>4</v>
      </c>
      <c r="C97" s="27" t="s">
        <v>451</v>
      </c>
      <c r="D97" s="56" t="s">
        <v>211</v>
      </c>
      <c r="E97" s="26" t="s">
        <v>427</v>
      </c>
      <c r="F97" s="23">
        <v>110</v>
      </c>
      <c r="G97" s="23">
        <v>110</v>
      </c>
      <c r="H97" s="24" t="s">
        <v>361</v>
      </c>
      <c r="I97" s="29" t="s">
        <v>108</v>
      </c>
      <c r="J97" s="27" t="s">
        <v>97</v>
      </c>
      <c r="K97" s="122"/>
    </row>
    <row r="98" spans="1:11" s="7" customFormat="1" ht="29.25" customHeight="1">
      <c r="A98" s="27">
        <v>95</v>
      </c>
      <c r="B98" s="27">
        <v>4</v>
      </c>
      <c r="C98" s="27" t="s">
        <v>451</v>
      </c>
      <c r="D98" s="56" t="s">
        <v>212</v>
      </c>
      <c r="E98" s="26" t="s">
        <v>427</v>
      </c>
      <c r="F98" s="23">
        <v>55</v>
      </c>
      <c r="G98" s="23">
        <v>55</v>
      </c>
      <c r="H98" s="24" t="s">
        <v>361</v>
      </c>
      <c r="I98" s="29" t="s">
        <v>108</v>
      </c>
      <c r="J98" s="27" t="s">
        <v>104</v>
      </c>
      <c r="K98" s="122"/>
    </row>
    <row r="99" spans="1:11" s="7" customFormat="1" ht="29.25" customHeight="1">
      <c r="A99" s="27">
        <v>96</v>
      </c>
      <c r="B99" s="34">
        <v>4</v>
      </c>
      <c r="C99" s="27" t="s">
        <v>464</v>
      </c>
      <c r="D99" s="63" t="s">
        <v>465</v>
      </c>
      <c r="E99" s="31" t="s">
        <v>466</v>
      </c>
      <c r="F99" s="41">
        <v>1281</v>
      </c>
      <c r="G99" s="41">
        <v>800</v>
      </c>
      <c r="H99" s="32" t="s">
        <v>467</v>
      </c>
      <c r="I99" s="31" t="s">
        <v>650</v>
      </c>
      <c r="J99" s="34" t="s">
        <v>468</v>
      </c>
      <c r="K99" s="155"/>
    </row>
    <row r="100" spans="1:11" s="7" customFormat="1" ht="29.25" customHeight="1">
      <c r="A100" s="27">
        <v>97</v>
      </c>
      <c r="B100" s="128">
        <v>4</v>
      </c>
      <c r="C100" s="89" t="s">
        <v>451</v>
      </c>
      <c r="D100" s="129" t="s">
        <v>469</v>
      </c>
      <c r="E100" s="31" t="s">
        <v>466</v>
      </c>
      <c r="F100" s="41">
        <v>20</v>
      </c>
      <c r="G100" s="41">
        <v>20</v>
      </c>
      <c r="H100" s="32" t="s">
        <v>361</v>
      </c>
      <c r="I100" s="130" t="s">
        <v>108</v>
      </c>
      <c r="J100" s="128" t="s">
        <v>97</v>
      </c>
      <c r="K100" s="155"/>
    </row>
    <row r="101" spans="1:11" s="7" customFormat="1" ht="29.25" customHeight="1">
      <c r="A101" s="27">
        <v>98</v>
      </c>
      <c r="B101" s="157">
        <v>4</v>
      </c>
      <c r="C101" s="89" t="s">
        <v>451</v>
      </c>
      <c r="D101" s="158" t="s">
        <v>470</v>
      </c>
      <c r="E101" s="130" t="s">
        <v>371</v>
      </c>
      <c r="F101" s="41">
        <v>14</v>
      </c>
      <c r="G101" s="41">
        <v>14</v>
      </c>
      <c r="H101" s="32" t="s">
        <v>361</v>
      </c>
      <c r="I101" s="130" t="s">
        <v>108</v>
      </c>
      <c r="J101" s="128" t="s">
        <v>104</v>
      </c>
      <c r="K101" s="155"/>
    </row>
    <row r="102" spans="1:11" s="7" customFormat="1" ht="29.25" customHeight="1">
      <c r="A102" s="27">
        <v>99</v>
      </c>
      <c r="B102" s="157">
        <v>4</v>
      </c>
      <c r="C102" s="89" t="s">
        <v>451</v>
      </c>
      <c r="D102" s="158" t="s">
        <v>471</v>
      </c>
      <c r="E102" s="24" t="s">
        <v>0</v>
      </c>
      <c r="F102" s="41">
        <v>235</v>
      </c>
      <c r="G102" s="41">
        <v>235</v>
      </c>
      <c r="H102" s="32" t="s">
        <v>361</v>
      </c>
      <c r="I102" s="130" t="s">
        <v>108</v>
      </c>
      <c r="J102" s="128" t="s">
        <v>104</v>
      </c>
      <c r="K102" s="155"/>
    </row>
    <row r="103" spans="1:11" s="7" customFormat="1" ht="29.25" customHeight="1">
      <c r="A103" s="27">
        <v>100</v>
      </c>
      <c r="B103" s="157">
        <v>4</v>
      </c>
      <c r="C103" s="89" t="s">
        <v>451</v>
      </c>
      <c r="D103" s="158" t="s">
        <v>472</v>
      </c>
      <c r="E103" s="130" t="s">
        <v>371</v>
      </c>
      <c r="F103" s="41">
        <v>150</v>
      </c>
      <c r="G103" s="41">
        <v>150</v>
      </c>
      <c r="H103" s="32" t="s">
        <v>361</v>
      </c>
      <c r="I103" s="130" t="s">
        <v>108</v>
      </c>
      <c r="J103" s="128" t="s">
        <v>104</v>
      </c>
      <c r="K103" s="155"/>
    </row>
    <row r="104" spans="1:11" s="7" customFormat="1" ht="29.25" customHeight="1">
      <c r="A104" s="27">
        <v>101</v>
      </c>
      <c r="B104" s="34">
        <v>4</v>
      </c>
      <c r="C104" s="27" t="s">
        <v>477</v>
      </c>
      <c r="D104" s="56" t="s">
        <v>227</v>
      </c>
      <c r="E104" s="31" t="s">
        <v>466</v>
      </c>
      <c r="F104" s="41">
        <v>50</v>
      </c>
      <c r="G104" s="41">
        <v>50</v>
      </c>
      <c r="H104" s="32" t="s">
        <v>479</v>
      </c>
      <c r="I104" s="130" t="s">
        <v>108</v>
      </c>
      <c r="J104" s="34" t="s">
        <v>468</v>
      </c>
      <c r="K104" s="162"/>
    </row>
    <row r="105" spans="1:11" s="7" customFormat="1" ht="29.25" customHeight="1">
      <c r="A105" s="27">
        <v>102</v>
      </c>
      <c r="B105" s="21">
        <v>5</v>
      </c>
      <c r="C105" s="21" t="s">
        <v>451</v>
      </c>
      <c r="D105" s="55" t="s">
        <v>154</v>
      </c>
      <c r="E105" s="29" t="s">
        <v>427</v>
      </c>
      <c r="F105" s="23">
        <v>37</v>
      </c>
      <c r="G105" s="23">
        <v>37</v>
      </c>
      <c r="H105" s="28" t="s">
        <v>361</v>
      </c>
      <c r="I105" s="29" t="s">
        <v>108</v>
      </c>
      <c r="J105" s="21" t="s">
        <v>95</v>
      </c>
      <c r="K105" s="122"/>
    </row>
    <row r="106" spans="1:11" s="7" customFormat="1" ht="29.25" customHeight="1">
      <c r="A106" s="27">
        <v>103</v>
      </c>
      <c r="B106" s="35">
        <v>5</v>
      </c>
      <c r="C106" s="51" t="s">
        <v>131</v>
      </c>
      <c r="D106" s="61" t="s">
        <v>162</v>
      </c>
      <c r="E106" s="33" t="s">
        <v>7</v>
      </c>
      <c r="F106" s="23">
        <v>300</v>
      </c>
      <c r="G106" s="23">
        <v>300</v>
      </c>
      <c r="H106" s="36" t="s">
        <v>361</v>
      </c>
      <c r="I106" s="31" t="s">
        <v>108</v>
      </c>
      <c r="J106" s="123" t="s">
        <v>462</v>
      </c>
      <c r="K106" s="122"/>
    </row>
    <row r="107" spans="1:11" s="7" customFormat="1" ht="29.25" customHeight="1">
      <c r="A107" s="27">
        <v>104</v>
      </c>
      <c r="B107" s="21">
        <v>5</v>
      </c>
      <c r="C107" s="21" t="s">
        <v>451</v>
      </c>
      <c r="D107" s="55" t="s">
        <v>168</v>
      </c>
      <c r="E107" s="29" t="s">
        <v>427</v>
      </c>
      <c r="F107" s="23">
        <v>38</v>
      </c>
      <c r="G107" s="23">
        <v>38</v>
      </c>
      <c r="H107" s="28" t="s">
        <v>106</v>
      </c>
      <c r="I107" s="29" t="s">
        <v>108</v>
      </c>
      <c r="J107" s="21" t="s">
        <v>104</v>
      </c>
      <c r="K107" s="122"/>
    </row>
    <row r="108" spans="1:11" s="7" customFormat="1" ht="29.25" customHeight="1">
      <c r="A108" s="27">
        <v>105</v>
      </c>
      <c r="B108" s="21">
        <v>5</v>
      </c>
      <c r="C108" s="29" t="s">
        <v>121</v>
      </c>
      <c r="D108" s="55" t="s">
        <v>175</v>
      </c>
      <c r="E108" s="24" t="s">
        <v>0</v>
      </c>
      <c r="F108" s="23">
        <v>5828</v>
      </c>
      <c r="G108" s="23">
        <v>300</v>
      </c>
      <c r="H108" s="28" t="s">
        <v>106</v>
      </c>
      <c r="I108" s="29" t="s">
        <v>108</v>
      </c>
      <c r="J108" s="21" t="s">
        <v>105</v>
      </c>
      <c r="K108" s="122"/>
    </row>
    <row r="109" spans="1:11" s="7" customFormat="1" ht="29.25" customHeight="1">
      <c r="A109" s="27">
        <v>106</v>
      </c>
      <c r="B109" s="21">
        <v>5</v>
      </c>
      <c r="C109" s="21" t="s">
        <v>493</v>
      </c>
      <c r="D109" s="55" t="s">
        <v>189</v>
      </c>
      <c r="E109" s="29" t="s">
        <v>8</v>
      </c>
      <c r="F109" s="23">
        <v>100</v>
      </c>
      <c r="G109" s="23">
        <v>100</v>
      </c>
      <c r="H109" s="28" t="s">
        <v>106</v>
      </c>
      <c r="I109" s="29" t="s">
        <v>108</v>
      </c>
      <c r="J109" s="21" t="s">
        <v>462</v>
      </c>
      <c r="K109" s="122"/>
    </row>
    <row r="110" spans="1:11" s="7" customFormat="1" ht="29.25" customHeight="1">
      <c r="A110" s="27">
        <v>107</v>
      </c>
      <c r="B110" s="21">
        <v>5</v>
      </c>
      <c r="C110" s="21" t="s">
        <v>493</v>
      </c>
      <c r="D110" s="55" t="s">
        <v>190</v>
      </c>
      <c r="E110" s="29" t="s">
        <v>8</v>
      </c>
      <c r="F110" s="23">
        <v>100</v>
      </c>
      <c r="G110" s="23">
        <v>100</v>
      </c>
      <c r="H110" s="28" t="s">
        <v>106</v>
      </c>
      <c r="I110" s="29" t="s">
        <v>108</v>
      </c>
      <c r="J110" s="21" t="s">
        <v>462</v>
      </c>
      <c r="K110" s="122"/>
    </row>
    <row r="111" spans="1:11" s="156" customFormat="1" ht="29.25" customHeight="1">
      <c r="A111" s="27">
        <v>108</v>
      </c>
      <c r="B111" s="21">
        <v>5</v>
      </c>
      <c r="C111" s="21" t="s">
        <v>121</v>
      </c>
      <c r="D111" s="55" t="s">
        <v>191</v>
      </c>
      <c r="E111" s="29" t="s">
        <v>8</v>
      </c>
      <c r="F111" s="23">
        <v>100</v>
      </c>
      <c r="G111" s="23">
        <v>100</v>
      </c>
      <c r="H111" s="28" t="s">
        <v>106</v>
      </c>
      <c r="I111" s="29" t="s">
        <v>108</v>
      </c>
      <c r="J111" s="21" t="s">
        <v>462</v>
      </c>
      <c r="K111" s="167"/>
    </row>
    <row r="112" spans="1:11" s="156" customFormat="1" ht="29.25" customHeight="1">
      <c r="A112" s="27">
        <v>109</v>
      </c>
      <c r="B112" s="27">
        <v>5</v>
      </c>
      <c r="C112" s="27" t="s">
        <v>119</v>
      </c>
      <c r="D112" s="56" t="s">
        <v>327</v>
      </c>
      <c r="E112" s="24" t="s">
        <v>0</v>
      </c>
      <c r="F112" s="23">
        <v>1059</v>
      </c>
      <c r="G112" s="23">
        <v>400</v>
      </c>
      <c r="H112" s="26" t="s">
        <v>106</v>
      </c>
      <c r="I112" s="24" t="s">
        <v>108</v>
      </c>
      <c r="J112" s="27" t="s">
        <v>95</v>
      </c>
      <c r="K112" s="122"/>
    </row>
    <row r="113" spans="1:11" s="7" customFormat="1" ht="29.25" customHeight="1">
      <c r="A113" s="27">
        <v>110</v>
      </c>
      <c r="B113" s="27">
        <v>5</v>
      </c>
      <c r="C113" s="27" t="s">
        <v>119</v>
      </c>
      <c r="D113" s="56" t="s">
        <v>192</v>
      </c>
      <c r="E113" s="24" t="s">
        <v>0</v>
      </c>
      <c r="F113" s="23">
        <v>382</v>
      </c>
      <c r="G113" s="23">
        <v>50</v>
      </c>
      <c r="H113" s="26" t="s">
        <v>106</v>
      </c>
      <c r="I113" s="24" t="s">
        <v>108</v>
      </c>
      <c r="J113" s="27" t="s">
        <v>97</v>
      </c>
      <c r="K113" s="122"/>
    </row>
    <row r="114" spans="1:11" s="7" customFormat="1" ht="29.25" customHeight="1">
      <c r="A114" s="27">
        <v>111</v>
      </c>
      <c r="B114" s="27">
        <v>5</v>
      </c>
      <c r="C114" s="27" t="s">
        <v>119</v>
      </c>
      <c r="D114" s="56" t="s">
        <v>193</v>
      </c>
      <c r="E114" s="24" t="s">
        <v>0</v>
      </c>
      <c r="F114" s="23">
        <v>300</v>
      </c>
      <c r="G114" s="23">
        <v>50</v>
      </c>
      <c r="H114" s="26" t="s">
        <v>106</v>
      </c>
      <c r="I114" s="24" t="s">
        <v>108</v>
      </c>
      <c r="J114" s="27" t="s">
        <v>104</v>
      </c>
      <c r="K114" s="122"/>
    </row>
    <row r="115" spans="1:11" s="7" customFormat="1" ht="29.25" customHeight="1">
      <c r="A115" s="27">
        <v>112</v>
      </c>
      <c r="B115" s="21">
        <v>5</v>
      </c>
      <c r="C115" s="21" t="s">
        <v>121</v>
      </c>
      <c r="D115" s="55" t="s">
        <v>198</v>
      </c>
      <c r="E115" s="24" t="s">
        <v>0</v>
      </c>
      <c r="F115" s="23">
        <v>500</v>
      </c>
      <c r="G115" s="23">
        <v>30</v>
      </c>
      <c r="H115" s="28" t="s">
        <v>106</v>
      </c>
      <c r="I115" s="29" t="s">
        <v>108</v>
      </c>
      <c r="J115" s="21" t="s">
        <v>462</v>
      </c>
      <c r="K115" s="167"/>
    </row>
    <row r="116" spans="1:11" s="7" customFormat="1" ht="29.25" customHeight="1">
      <c r="A116" s="27">
        <v>113</v>
      </c>
      <c r="B116" s="21">
        <v>5</v>
      </c>
      <c r="C116" s="29" t="s">
        <v>121</v>
      </c>
      <c r="D116" s="55" t="s">
        <v>210</v>
      </c>
      <c r="E116" s="24" t="s">
        <v>0</v>
      </c>
      <c r="F116" s="23">
        <v>2583</v>
      </c>
      <c r="G116" s="23">
        <v>315</v>
      </c>
      <c r="H116" s="28" t="s">
        <v>106</v>
      </c>
      <c r="I116" s="29" t="s">
        <v>108</v>
      </c>
      <c r="J116" s="21" t="s">
        <v>105</v>
      </c>
      <c r="K116" s="122"/>
    </row>
    <row r="117" spans="1:11" s="7" customFormat="1" ht="29.25" customHeight="1">
      <c r="A117" s="27">
        <v>114</v>
      </c>
      <c r="B117" s="128">
        <v>5</v>
      </c>
      <c r="C117" s="89" t="s">
        <v>451</v>
      </c>
      <c r="D117" s="129" t="s">
        <v>473</v>
      </c>
      <c r="E117" s="24" t="s">
        <v>0</v>
      </c>
      <c r="F117" s="41">
        <v>343</v>
      </c>
      <c r="G117" s="41">
        <v>343</v>
      </c>
      <c r="H117" s="32" t="s">
        <v>361</v>
      </c>
      <c r="I117" s="29" t="s">
        <v>108</v>
      </c>
      <c r="J117" s="128" t="s">
        <v>105</v>
      </c>
      <c r="K117" s="155"/>
    </row>
    <row r="118" spans="1:11" s="7" customFormat="1" ht="29.25" customHeight="1">
      <c r="A118" s="27">
        <v>115</v>
      </c>
      <c r="B118" s="128">
        <v>5</v>
      </c>
      <c r="C118" s="89" t="s">
        <v>451</v>
      </c>
      <c r="D118" s="129" t="s">
        <v>474</v>
      </c>
      <c r="E118" s="24" t="s">
        <v>0</v>
      </c>
      <c r="F118" s="41">
        <v>677</v>
      </c>
      <c r="G118" s="41">
        <v>377</v>
      </c>
      <c r="H118" s="32" t="s">
        <v>106</v>
      </c>
      <c r="I118" s="29" t="s">
        <v>108</v>
      </c>
      <c r="J118" s="128" t="s">
        <v>105</v>
      </c>
      <c r="K118" s="155"/>
    </row>
    <row r="119" spans="1:11" s="7" customFormat="1" ht="29.25" customHeight="1">
      <c r="A119" s="27">
        <v>116</v>
      </c>
      <c r="B119" s="157">
        <v>5</v>
      </c>
      <c r="C119" s="89" t="s">
        <v>451</v>
      </c>
      <c r="D119" s="158" t="s">
        <v>475</v>
      </c>
      <c r="E119" s="130" t="s">
        <v>371</v>
      </c>
      <c r="F119" s="41">
        <v>20</v>
      </c>
      <c r="G119" s="41">
        <v>20</v>
      </c>
      <c r="H119" s="32" t="s">
        <v>361</v>
      </c>
      <c r="I119" s="29" t="s">
        <v>108</v>
      </c>
      <c r="J119" s="128" t="s">
        <v>104</v>
      </c>
      <c r="K119" s="155"/>
    </row>
    <row r="120" spans="1:11" s="7" customFormat="1" ht="29.25" customHeight="1">
      <c r="A120" s="27">
        <v>117</v>
      </c>
      <c r="B120" s="157">
        <v>5</v>
      </c>
      <c r="C120" s="89" t="s">
        <v>451</v>
      </c>
      <c r="D120" s="158" t="s">
        <v>476</v>
      </c>
      <c r="E120" s="130" t="s">
        <v>371</v>
      </c>
      <c r="F120" s="41">
        <v>15</v>
      </c>
      <c r="G120" s="41">
        <v>15</v>
      </c>
      <c r="H120" s="32" t="s">
        <v>361</v>
      </c>
      <c r="I120" s="29" t="s">
        <v>108</v>
      </c>
      <c r="J120" s="128" t="s">
        <v>104</v>
      </c>
      <c r="K120" s="155"/>
    </row>
    <row r="121" spans="1:11" s="159" customFormat="1" ht="29.25" customHeight="1">
      <c r="A121" s="27">
        <v>118</v>
      </c>
      <c r="B121" s="34">
        <v>5</v>
      </c>
      <c r="C121" s="27" t="s">
        <v>477</v>
      </c>
      <c r="D121" s="63" t="s">
        <v>478</v>
      </c>
      <c r="E121" s="24" t="s">
        <v>0</v>
      </c>
      <c r="F121" s="41">
        <v>250</v>
      </c>
      <c r="G121" s="41">
        <v>250</v>
      </c>
      <c r="H121" s="32" t="s">
        <v>479</v>
      </c>
      <c r="I121" s="31" t="s">
        <v>480</v>
      </c>
      <c r="J121" s="34" t="s">
        <v>481</v>
      </c>
      <c r="K121" s="155"/>
    </row>
    <row r="122" spans="1:11" s="160" customFormat="1" ht="29.25" customHeight="1">
      <c r="A122" s="27">
        <v>119</v>
      </c>
      <c r="B122" s="34">
        <v>5</v>
      </c>
      <c r="C122" s="27" t="s">
        <v>424</v>
      </c>
      <c r="D122" s="56" t="s">
        <v>425</v>
      </c>
      <c r="E122" s="31" t="s">
        <v>427</v>
      </c>
      <c r="F122" s="41">
        <v>100</v>
      </c>
      <c r="G122" s="41">
        <v>100</v>
      </c>
      <c r="H122" s="32" t="s">
        <v>428</v>
      </c>
      <c r="I122" s="31" t="s">
        <v>645</v>
      </c>
      <c r="J122" s="34" t="s">
        <v>430</v>
      </c>
      <c r="K122" s="162"/>
    </row>
    <row r="123" spans="1:11" s="160" customFormat="1" ht="29.25" customHeight="1">
      <c r="A123" s="27">
        <v>120</v>
      </c>
      <c r="B123" s="31">
        <v>5</v>
      </c>
      <c r="C123" s="24" t="s">
        <v>495</v>
      </c>
      <c r="D123" s="63" t="s">
        <v>496</v>
      </c>
      <c r="E123" s="31" t="s">
        <v>427</v>
      </c>
      <c r="F123" s="75">
        <v>387</v>
      </c>
      <c r="G123" s="75">
        <v>387</v>
      </c>
      <c r="H123" s="106" t="s">
        <v>497</v>
      </c>
      <c r="I123" s="31" t="s">
        <v>645</v>
      </c>
      <c r="J123" s="31" t="s">
        <v>499</v>
      </c>
      <c r="K123" s="163"/>
    </row>
    <row r="124" spans="1:11" s="160" customFormat="1" ht="29.25" customHeight="1">
      <c r="A124" s="27">
        <v>121</v>
      </c>
      <c r="B124" s="34">
        <v>5</v>
      </c>
      <c r="C124" s="27" t="s">
        <v>451</v>
      </c>
      <c r="D124" s="63" t="s">
        <v>228</v>
      </c>
      <c r="E124" s="31" t="s">
        <v>371</v>
      </c>
      <c r="F124" s="52">
        <v>100</v>
      </c>
      <c r="G124" s="41">
        <v>100</v>
      </c>
      <c r="H124" s="32" t="s">
        <v>479</v>
      </c>
      <c r="I124" s="106" t="s">
        <v>649</v>
      </c>
      <c r="J124" s="34" t="s">
        <v>99</v>
      </c>
      <c r="K124" s="111"/>
    </row>
    <row r="125" spans="1:11" s="160" customFormat="1" ht="29.25" customHeight="1">
      <c r="A125" s="27">
        <v>122</v>
      </c>
      <c r="B125" s="27">
        <v>6</v>
      </c>
      <c r="C125" s="27" t="s">
        <v>493</v>
      </c>
      <c r="D125" s="56" t="s">
        <v>143</v>
      </c>
      <c r="E125" s="24" t="s">
        <v>1</v>
      </c>
      <c r="F125" s="23">
        <v>500</v>
      </c>
      <c r="G125" s="23">
        <v>200</v>
      </c>
      <c r="H125" s="26" t="s">
        <v>106</v>
      </c>
      <c r="I125" s="24" t="s">
        <v>107</v>
      </c>
      <c r="J125" s="27" t="s">
        <v>462</v>
      </c>
      <c r="K125" s="122"/>
    </row>
    <row r="126" spans="1:11" s="160" customFormat="1" ht="29.25" customHeight="1">
      <c r="A126" s="27">
        <v>123</v>
      </c>
      <c r="B126" s="21">
        <v>6</v>
      </c>
      <c r="C126" s="21" t="s">
        <v>451</v>
      </c>
      <c r="D126" s="55" t="s">
        <v>169</v>
      </c>
      <c r="E126" s="24" t="s">
        <v>0</v>
      </c>
      <c r="F126" s="23">
        <v>240</v>
      </c>
      <c r="G126" s="23">
        <v>140</v>
      </c>
      <c r="H126" s="28" t="s">
        <v>106</v>
      </c>
      <c r="I126" s="29" t="s">
        <v>108</v>
      </c>
      <c r="J126" s="21" t="s">
        <v>96</v>
      </c>
      <c r="K126" s="122"/>
    </row>
    <row r="127" spans="1:11" s="160" customFormat="1" ht="29.25" customHeight="1">
      <c r="A127" s="27">
        <v>124</v>
      </c>
      <c r="B127" s="27">
        <v>6</v>
      </c>
      <c r="C127" s="27" t="s">
        <v>131</v>
      </c>
      <c r="D127" s="124" t="s">
        <v>184</v>
      </c>
      <c r="E127" s="24" t="s">
        <v>438</v>
      </c>
      <c r="F127" s="23">
        <v>166</v>
      </c>
      <c r="G127" s="23">
        <v>166</v>
      </c>
      <c r="H127" s="26" t="s">
        <v>361</v>
      </c>
      <c r="I127" s="29" t="s">
        <v>108</v>
      </c>
      <c r="J127" s="27" t="s">
        <v>462</v>
      </c>
      <c r="K127" s="122"/>
    </row>
    <row r="128" spans="1:11" s="160" customFormat="1" ht="29.25" customHeight="1">
      <c r="A128" s="27">
        <v>125</v>
      </c>
      <c r="B128" s="21">
        <v>6</v>
      </c>
      <c r="C128" s="125" t="s">
        <v>119</v>
      </c>
      <c r="D128" s="55" t="s">
        <v>205</v>
      </c>
      <c r="E128" s="21" t="s">
        <v>427</v>
      </c>
      <c r="F128" s="23">
        <v>103</v>
      </c>
      <c r="G128" s="23">
        <v>103</v>
      </c>
      <c r="H128" s="28" t="s">
        <v>106</v>
      </c>
      <c r="I128" s="29" t="s">
        <v>108</v>
      </c>
      <c r="J128" s="125" t="s">
        <v>95</v>
      </c>
      <c r="K128" s="122"/>
    </row>
    <row r="129" spans="1:11" s="160" customFormat="1" ht="29.25" customHeight="1">
      <c r="A129" s="27">
        <v>126</v>
      </c>
      <c r="B129" s="135">
        <v>6</v>
      </c>
      <c r="C129" s="132" t="s">
        <v>451</v>
      </c>
      <c r="D129" s="136" t="s">
        <v>482</v>
      </c>
      <c r="E129" s="137" t="s">
        <v>9</v>
      </c>
      <c r="F129" s="41">
        <v>45</v>
      </c>
      <c r="G129" s="41">
        <v>45</v>
      </c>
      <c r="H129" s="32" t="s">
        <v>361</v>
      </c>
      <c r="I129" s="29" t="s">
        <v>108</v>
      </c>
      <c r="J129" s="135" t="s">
        <v>96</v>
      </c>
      <c r="K129" s="155"/>
    </row>
    <row r="130" spans="1:11" s="160" customFormat="1" ht="29.25" customHeight="1">
      <c r="A130" s="27">
        <v>127</v>
      </c>
      <c r="B130" s="132">
        <v>6</v>
      </c>
      <c r="C130" s="132" t="s">
        <v>451</v>
      </c>
      <c r="D130" s="133" t="s">
        <v>483</v>
      </c>
      <c r="E130" s="24" t="s">
        <v>0</v>
      </c>
      <c r="F130" s="43">
        <v>470</v>
      </c>
      <c r="G130" s="43">
        <v>450</v>
      </c>
      <c r="H130" s="26" t="s">
        <v>106</v>
      </c>
      <c r="I130" s="29" t="s">
        <v>108</v>
      </c>
      <c r="J130" s="132" t="s">
        <v>96</v>
      </c>
      <c r="K130" s="155"/>
    </row>
    <row r="131" spans="1:11" s="160" customFormat="1" ht="29.25" customHeight="1">
      <c r="A131" s="27">
        <v>128</v>
      </c>
      <c r="B131" s="128">
        <v>6</v>
      </c>
      <c r="C131" s="89" t="s">
        <v>451</v>
      </c>
      <c r="D131" s="129" t="s">
        <v>484</v>
      </c>
      <c r="E131" s="24" t="s">
        <v>0</v>
      </c>
      <c r="F131" s="41">
        <v>1000</v>
      </c>
      <c r="G131" s="41">
        <v>300</v>
      </c>
      <c r="H131" s="32" t="s">
        <v>93</v>
      </c>
      <c r="I131" s="130" t="s">
        <v>648</v>
      </c>
      <c r="J131" s="128" t="s">
        <v>105</v>
      </c>
      <c r="K131" s="155"/>
    </row>
    <row r="132" spans="1:11" s="160" customFormat="1" ht="29.25" customHeight="1">
      <c r="A132" s="27">
        <v>129</v>
      </c>
      <c r="B132" s="157">
        <v>6</v>
      </c>
      <c r="C132" s="89" t="s">
        <v>451</v>
      </c>
      <c r="D132" s="158" t="s">
        <v>485</v>
      </c>
      <c r="E132" s="24" t="s">
        <v>0</v>
      </c>
      <c r="F132" s="41">
        <v>200</v>
      </c>
      <c r="G132" s="41">
        <v>200</v>
      </c>
      <c r="H132" s="32" t="s">
        <v>361</v>
      </c>
      <c r="I132" s="130" t="s">
        <v>647</v>
      </c>
      <c r="J132" s="128" t="s">
        <v>104</v>
      </c>
      <c r="K132" s="155"/>
    </row>
    <row r="133" spans="1:11" s="160" customFormat="1" ht="29.25" customHeight="1">
      <c r="A133" s="27">
        <v>130</v>
      </c>
      <c r="B133" s="27">
        <v>6</v>
      </c>
      <c r="C133" s="24" t="s">
        <v>224</v>
      </c>
      <c r="D133" s="56" t="s">
        <v>225</v>
      </c>
      <c r="E133" s="24" t="s">
        <v>0</v>
      </c>
      <c r="F133" s="43">
        <v>700</v>
      </c>
      <c r="G133" s="43">
        <v>100</v>
      </c>
      <c r="H133" s="26" t="s">
        <v>106</v>
      </c>
      <c r="I133" s="24" t="s">
        <v>647</v>
      </c>
      <c r="J133" s="27" t="s">
        <v>99</v>
      </c>
      <c r="K133" s="122"/>
    </row>
    <row r="134" spans="1:11" s="160" customFormat="1" ht="29.25" customHeight="1">
      <c r="A134" s="27">
        <v>131</v>
      </c>
      <c r="B134" s="144">
        <v>6</v>
      </c>
      <c r="C134" s="145" t="s">
        <v>121</v>
      </c>
      <c r="D134" s="146" t="s">
        <v>235</v>
      </c>
      <c r="E134" s="147" t="s">
        <v>427</v>
      </c>
      <c r="F134" s="127">
        <v>250</v>
      </c>
      <c r="G134" s="148">
        <v>250</v>
      </c>
      <c r="H134" s="147" t="s">
        <v>93</v>
      </c>
      <c r="I134" s="147" t="s">
        <v>10</v>
      </c>
      <c r="J134" s="144" t="s">
        <v>462</v>
      </c>
      <c r="K134" s="164"/>
    </row>
    <row r="135" spans="1:11" s="160" customFormat="1" ht="29.25" customHeight="1">
      <c r="A135" s="27">
        <v>132</v>
      </c>
      <c r="B135" s="21">
        <v>7</v>
      </c>
      <c r="C135" s="21" t="s">
        <v>119</v>
      </c>
      <c r="D135" s="55" t="s">
        <v>136</v>
      </c>
      <c r="E135" s="24" t="s">
        <v>0</v>
      </c>
      <c r="F135" s="23" t="s">
        <v>98</v>
      </c>
      <c r="G135" s="23">
        <v>2000</v>
      </c>
      <c r="H135" s="21" t="s">
        <v>93</v>
      </c>
      <c r="I135" s="29" t="s">
        <v>94</v>
      </c>
      <c r="J135" s="21" t="s">
        <v>99</v>
      </c>
      <c r="K135" s="122"/>
    </row>
    <row r="136" spans="1:11" s="160" customFormat="1" ht="29.25" customHeight="1">
      <c r="A136" s="27">
        <v>133</v>
      </c>
      <c r="B136" s="27">
        <v>7</v>
      </c>
      <c r="C136" s="27" t="s">
        <v>131</v>
      </c>
      <c r="D136" s="56" t="s">
        <v>137</v>
      </c>
      <c r="E136" s="24" t="s">
        <v>438</v>
      </c>
      <c r="F136" s="23">
        <v>200</v>
      </c>
      <c r="G136" s="23">
        <v>200</v>
      </c>
      <c r="H136" s="26" t="s">
        <v>361</v>
      </c>
      <c r="I136" s="24" t="s">
        <v>94</v>
      </c>
      <c r="J136" s="27" t="s">
        <v>462</v>
      </c>
      <c r="K136" s="122"/>
    </row>
    <row r="137" spans="1:11" s="161" customFormat="1" ht="29.25" customHeight="1">
      <c r="A137" s="27">
        <v>134</v>
      </c>
      <c r="B137" s="34">
        <v>7</v>
      </c>
      <c r="C137" s="27" t="s">
        <v>119</v>
      </c>
      <c r="D137" s="63" t="s">
        <v>163</v>
      </c>
      <c r="E137" s="24" t="s">
        <v>0</v>
      </c>
      <c r="F137" s="23">
        <v>1337</v>
      </c>
      <c r="G137" s="23">
        <v>100</v>
      </c>
      <c r="H137" s="32" t="s">
        <v>106</v>
      </c>
      <c r="I137" s="31" t="s">
        <v>108</v>
      </c>
      <c r="J137" s="34" t="s">
        <v>96</v>
      </c>
      <c r="K137" s="122"/>
    </row>
    <row r="138" spans="1:11" s="16" customFormat="1" ht="29.25" customHeight="1">
      <c r="A138" s="27">
        <v>135</v>
      </c>
      <c r="B138" s="27">
        <v>7</v>
      </c>
      <c r="C138" s="27" t="s">
        <v>119</v>
      </c>
      <c r="D138" s="60" t="s">
        <v>164</v>
      </c>
      <c r="E138" s="24" t="s">
        <v>0</v>
      </c>
      <c r="F138" s="23">
        <v>1505</v>
      </c>
      <c r="G138" s="23">
        <v>40</v>
      </c>
      <c r="H138" s="32" t="s">
        <v>106</v>
      </c>
      <c r="I138" s="31" t="s">
        <v>108</v>
      </c>
      <c r="J138" s="34" t="s">
        <v>97</v>
      </c>
      <c r="K138" s="122"/>
    </row>
    <row r="139" spans="1:11" s="16" customFormat="1" ht="29.25" customHeight="1">
      <c r="A139" s="27">
        <v>136</v>
      </c>
      <c r="B139" s="27">
        <v>7</v>
      </c>
      <c r="C139" s="27" t="s">
        <v>119</v>
      </c>
      <c r="D139" s="56" t="s">
        <v>194</v>
      </c>
      <c r="E139" s="24" t="s">
        <v>0</v>
      </c>
      <c r="F139" s="23">
        <v>1021</v>
      </c>
      <c r="G139" s="23">
        <v>100</v>
      </c>
      <c r="H139" s="26" t="s">
        <v>106</v>
      </c>
      <c r="I139" s="24" t="s">
        <v>108</v>
      </c>
      <c r="J139" s="27" t="s">
        <v>97</v>
      </c>
      <c r="K139" s="122"/>
    </row>
    <row r="140" spans="1:11" s="16" customFormat="1" ht="29.25" customHeight="1">
      <c r="A140" s="27">
        <v>137</v>
      </c>
      <c r="B140" s="27">
        <v>7</v>
      </c>
      <c r="C140" s="27" t="s">
        <v>119</v>
      </c>
      <c r="D140" s="56" t="s">
        <v>195</v>
      </c>
      <c r="E140" s="24" t="s">
        <v>0</v>
      </c>
      <c r="F140" s="23">
        <v>1000</v>
      </c>
      <c r="G140" s="23">
        <v>100</v>
      </c>
      <c r="H140" s="26" t="s">
        <v>106</v>
      </c>
      <c r="I140" s="24" t="s">
        <v>108</v>
      </c>
      <c r="J140" s="27" t="s">
        <v>104</v>
      </c>
      <c r="K140" s="122"/>
    </row>
    <row r="141" spans="1:11" s="16" customFormat="1" ht="29.25" customHeight="1">
      <c r="A141" s="27">
        <v>138</v>
      </c>
      <c r="B141" s="27">
        <v>7</v>
      </c>
      <c r="C141" s="27" t="s">
        <v>119</v>
      </c>
      <c r="D141" s="56" t="s">
        <v>196</v>
      </c>
      <c r="E141" s="24" t="s">
        <v>0</v>
      </c>
      <c r="F141" s="23">
        <v>1000</v>
      </c>
      <c r="G141" s="23">
        <v>100</v>
      </c>
      <c r="H141" s="26" t="s">
        <v>106</v>
      </c>
      <c r="I141" s="24" t="s">
        <v>108</v>
      </c>
      <c r="J141" s="27" t="s">
        <v>105</v>
      </c>
      <c r="K141" s="122"/>
    </row>
    <row r="142" spans="1:11" s="66" customFormat="1" ht="29.25" customHeight="1">
      <c r="A142" s="27">
        <v>139</v>
      </c>
      <c r="B142" s="34">
        <v>7</v>
      </c>
      <c r="C142" s="27" t="s">
        <v>451</v>
      </c>
      <c r="D142" s="63" t="s">
        <v>486</v>
      </c>
      <c r="E142" s="24" t="s">
        <v>0</v>
      </c>
      <c r="F142" s="41">
        <v>700</v>
      </c>
      <c r="G142" s="41">
        <v>100</v>
      </c>
      <c r="H142" s="32" t="s">
        <v>106</v>
      </c>
      <c r="I142" s="31" t="s">
        <v>646</v>
      </c>
      <c r="J142" s="34" t="s">
        <v>95</v>
      </c>
      <c r="K142" s="155"/>
    </row>
    <row r="143" spans="1:11" s="7" customFormat="1" ht="29.25" customHeight="1">
      <c r="A143" s="27">
        <v>140</v>
      </c>
      <c r="B143" s="27">
        <v>8</v>
      </c>
      <c r="C143" s="27" t="s">
        <v>131</v>
      </c>
      <c r="D143" s="56" t="s">
        <v>138</v>
      </c>
      <c r="E143" s="24" t="s">
        <v>438</v>
      </c>
      <c r="F143" s="23">
        <v>200</v>
      </c>
      <c r="G143" s="23">
        <v>200</v>
      </c>
      <c r="H143" s="26" t="s">
        <v>361</v>
      </c>
      <c r="I143" s="24" t="s">
        <v>94</v>
      </c>
      <c r="J143" s="27" t="s">
        <v>462</v>
      </c>
      <c r="K143" s="122"/>
    </row>
    <row r="144" spans="1:11" s="7" customFormat="1" ht="29.25" customHeight="1">
      <c r="A144" s="27">
        <v>141</v>
      </c>
      <c r="B144" s="27">
        <v>8</v>
      </c>
      <c r="C144" s="27" t="s">
        <v>451</v>
      </c>
      <c r="D144" s="56" t="s">
        <v>144</v>
      </c>
      <c r="E144" s="24" t="s">
        <v>0</v>
      </c>
      <c r="F144" s="23">
        <v>330</v>
      </c>
      <c r="G144" s="23">
        <v>150</v>
      </c>
      <c r="H144" s="26" t="s">
        <v>106</v>
      </c>
      <c r="I144" s="24" t="s">
        <v>107</v>
      </c>
      <c r="J144" s="27" t="s">
        <v>96</v>
      </c>
      <c r="K144" s="122"/>
    </row>
    <row r="145" spans="1:11" s="7" customFormat="1" ht="29.25" customHeight="1">
      <c r="A145" s="27">
        <v>142</v>
      </c>
      <c r="B145" s="27">
        <v>8</v>
      </c>
      <c r="C145" s="27" t="s">
        <v>451</v>
      </c>
      <c r="D145" s="56" t="s">
        <v>150</v>
      </c>
      <c r="E145" s="24" t="s">
        <v>9</v>
      </c>
      <c r="F145" s="23">
        <v>400</v>
      </c>
      <c r="G145" s="23">
        <v>150</v>
      </c>
      <c r="H145" s="26" t="s">
        <v>106</v>
      </c>
      <c r="I145" s="24" t="s">
        <v>107</v>
      </c>
      <c r="J145" s="27" t="s">
        <v>96</v>
      </c>
      <c r="K145" s="122"/>
    </row>
    <row r="146" spans="1:11" s="7" customFormat="1" ht="29.25" customHeight="1">
      <c r="A146" s="27">
        <v>143</v>
      </c>
      <c r="B146" s="27">
        <v>8</v>
      </c>
      <c r="C146" s="27" t="s">
        <v>451</v>
      </c>
      <c r="D146" s="56" t="s">
        <v>487</v>
      </c>
      <c r="E146" s="24" t="s">
        <v>0</v>
      </c>
      <c r="F146" s="43">
        <v>69322.59165721676</v>
      </c>
      <c r="G146" s="138">
        <v>11700</v>
      </c>
      <c r="H146" s="26" t="s">
        <v>93</v>
      </c>
      <c r="I146" s="24" t="s">
        <v>421</v>
      </c>
      <c r="J146" s="27" t="s">
        <v>99</v>
      </c>
      <c r="K146" s="155"/>
    </row>
    <row r="147" spans="1:11" s="7" customFormat="1" ht="29.25" customHeight="1">
      <c r="A147" s="27">
        <v>144</v>
      </c>
      <c r="B147" s="27">
        <v>8</v>
      </c>
      <c r="C147" s="27" t="s">
        <v>493</v>
      </c>
      <c r="D147" s="56" t="s">
        <v>223</v>
      </c>
      <c r="E147" s="24" t="s">
        <v>427</v>
      </c>
      <c r="F147" s="43">
        <v>200</v>
      </c>
      <c r="G147" s="43">
        <v>100</v>
      </c>
      <c r="H147" s="26" t="s">
        <v>106</v>
      </c>
      <c r="I147" s="24" t="s">
        <v>647</v>
      </c>
      <c r="J147" s="27" t="s">
        <v>99</v>
      </c>
      <c r="K147" s="122"/>
    </row>
    <row r="148" spans="1:11" s="7" customFormat="1" ht="29.25" customHeight="1">
      <c r="A148" s="27">
        <v>145</v>
      </c>
      <c r="B148" s="21">
        <v>9</v>
      </c>
      <c r="C148" s="21" t="s">
        <v>451</v>
      </c>
      <c r="D148" s="55" t="s">
        <v>170</v>
      </c>
      <c r="E148" s="24" t="s">
        <v>0</v>
      </c>
      <c r="F148" s="23">
        <v>650</v>
      </c>
      <c r="G148" s="23">
        <v>150</v>
      </c>
      <c r="H148" s="28" t="s">
        <v>106</v>
      </c>
      <c r="I148" s="29" t="s">
        <v>108</v>
      </c>
      <c r="J148" s="21" t="s">
        <v>96</v>
      </c>
      <c r="K148" s="122"/>
    </row>
    <row r="149" spans="1:11" s="7" customFormat="1" ht="29.25" customHeight="1">
      <c r="A149" s="27">
        <v>146</v>
      </c>
      <c r="B149" s="34">
        <v>9</v>
      </c>
      <c r="C149" s="27" t="s">
        <v>119</v>
      </c>
      <c r="D149" s="63" t="s">
        <v>186</v>
      </c>
      <c r="E149" s="24" t="s">
        <v>0</v>
      </c>
      <c r="F149" s="23">
        <v>889</v>
      </c>
      <c r="G149" s="23">
        <v>100</v>
      </c>
      <c r="H149" s="32" t="s">
        <v>106</v>
      </c>
      <c r="I149" s="31" t="s">
        <v>108</v>
      </c>
      <c r="J149" s="34" t="s">
        <v>96</v>
      </c>
      <c r="K149" s="122"/>
    </row>
    <row r="150" spans="1:11" s="7" customFormat="1" ht="29.25" customHeight="1">
      <c r="A150" s="27">
        <v>147</v>
      </c>
      <c r="B150" s="27">
        <v>9</v>
      </c>
      <c r="C150" s="27" t="s">
        <v>119</v>
      </c>
      <c r="D150" s="56" t="s">
        <v>197</v>
      </c>
      <c r="E150" s="24" t="s">
        <v>0</v>
      </c>
      <c r="F150" s="23">
        <v>2679</v>
      </c>
      <c r="G150" s="23">
        <v>50</v>
      </c>
      <c r="H150" s="26" t="s">
        <v>106</v>
      </c>
      <c r="I150" s="24" t="s">
        <v>108</v>
      </c>
      <c r="J150" s="27" t="s">
        <v>97</v>
      </c>
      <c r="K150" s="122"/>
    </row>
    <row r="151" spans="1:11" s="7" customFormat="1" ht="35.25" customHeight="1">
      <c r="A151" s="27">
        <v>148</v>
      </c>
      <c r="B151" s="34">
        <v>9</v>
      </c>
      <c r="C151" s="27" t="s">
        <v>451</v>
      </c>
      <c r="D151" s="63" t="s">
        <v>488</v>
      </c>
      <c r="E151" s="24" t="s">
        <v>0</v>
      </c>
      <c r="F151" s="41">
        <v>340</v>
      </c>
      <c r="G151" s="139">
        <v>340</v>
      </c>
      <c r="H151" s="32" t="s">
        <v>93</v>
      </c>
      <c r="I151" s="31" t="s">
        <v>421</v>
      </c>
      <c r="J151" s="31" t="s">
        <v>462</v>
      </c>
      <c r="K151" s="155"/>
    </row>
    <row r="152" spans="1:11" s="7" customFormat="1" ht="29.25" customHeight="1">
      <c r="A152" s="27">
        <v>149</v>
      </c>
      <c r="B152" s="21">
        <v>9</v>
      </c>
      <c r="C152" s="119" t="s">
        <v>131</v>
      </c>
      <c r="D152" s="55" t="s">
        <v>247</v>
      </c>
      <c r="E152" s="67" t="s">
        <v>6</v>
      </c>
      <c r="F152" s="48">
        <v>110</v>
      </c>
      <c r="G152" s="48">
        <v>110</v>
      </c>
      <c r="H152" s="131" t="s">
        <v>361</v>
      </c>
      <c r="I152" s="67" t="s">
        <v>646</v>
      </c>
      <c r="J152" s="51" t="s">
        <v>462</v>
      </c>
      <c r="K152" s="162"/>
    </row>
    <row r="153" spans="1:11" s="7" customFormat="1" ht="29.25" customHeight="1">
      <c r="A153" s="27">
        <v>150</v>
      </c>
      <c r="B153" s="144">
        <v>9</v>
      </c>
      <c r="C153" s="145" t="s">
        <v>121</v>
      </c>
      <c r="D153" s="146" t="s">
        <v>236</v>
      </c>
      <c r="E153" s="147" t="s">
        <v>331</v>
      </c>
      <c r="F153" s="127">
        <v>360</v>
      </c>
      <c r="G153" s="148">
        <v>360</v>
      </c>
      <c r="H153" s="147" t="s">
        <v>361</v>
      </c>
      <c r="I153" s="147" t="s">
        <v>10</v>
      </c>
      <c r="J153" s="144" t="s">
        <v>462</v>
      </c>
      <c r="K153" s="164"/>
    </row>
    <row r="154" spans="1:11" s="165" customFormat="1" ht="29.25" customHeight="1">
      <c r="A154" s="27">
        <v>151</v>
      </c>
      <c r="B154" s="34">
        <v>9</v>
      </c>
      <c r="C154" s="27" t="s">
        <v>85</v>
      </c>
      <c r="D154" s="63" t="s">
        <v>88</v>
      </c>
      <c r="E154" s="31" t="s">
        <v>427</v>
      </c>
      <c r="F154" s="41">
        <v>80</v>
      </c>
      <c r="G154" s="41">
        <v>80</v>
      </c>
      <c r="H154" s="32" t="s">
        <v>479</v>
      </c>
      <c r="I154" s="31" t="s">
        <v>502</v>
      </c>
      <c r="J154" s="34" t="s">
        <v>89</v>
      </c>
      <c r="K154" s="162"/>
    </row>
    <row r="155" spans="1:11" s="165" customFormat="1" ht="29.25" customHeight="1">
      <c r="A155" s="27">
        <v>152</v>
      </c>
      <c r="B155" s="24">
        <v>10</v>
      </c>
      <c r="C155" s="27" t="s">
        <v>119</v>
      </c>
      <c r="D155" s="56" t="s">
        <v>139</v>
      </c>
      <c r="E155" s="24" t="s">
        <v>0</v>
      </c>
      <c r="F155" s="23">
        <v>1016</v>
      </c>
      <c r="G155" s="23">
        <v>1</v>
      </c>
      <c r="H155" s="26" t="s">
        <v>93</v>
      </c>
      <c r="I155" s="24" t="s">
        <v>94</v>
      </c>
      <c r="J155" s="27" t="s">
        <v>97</v>
      </c>
      <c r="K155" s="122"/>
    </row>
    <row r="156" spans="1:11" s="165" customFormat="1" ht="29.25" customHeight="1">
      <c r="A156" s="27">
        <v>153</v>
      </c>
      <c r="B156" s="24">
        <v>10</v>
      </c>
      <c r="C156" s="27" t="s">
        <v>119</v>
      </c>
      <c r="D156" s="56" t="s">
        <v>140</v>
      </c>
      <c r="E156" s="24" t="s">
        <v>0</v>
      </c>
      <c r="F156" s="23">
        <v>912</v>
      </c>
      <c r="G156" s="23">
        <v>1</v>
      </c>
      <c r="H156" s="26" t="s">
        <v>93</v>
      </c>
      <c r="I156" s="24" t="s">
        <v>94</v>
      </c>
      <c r="J156" s="27" t="s">
        <v>97</v>
      </c>
      <c r="K156" s="122"/>
    </row>
    <row r="157" spans="1:11" s="165" customFormat="1" ht="29.25" customHeight="1">
      <c r="A157" s="27">
        <v>154</v>
      </c>
      <c r="B157" s="21">
        <v>10</v>
      </c>
      <c r="C157" s="21" t="s">
        <v>451</v>
      </c>
      <c r="D157" s="55" t="s">
        <v>176</v>
      </c>
      <c r="E157" s="29" t="s">
        <v>7</v>
      </c>
      <c r="F157" s="23">
        <v>120</v>
      </c>
      <c r="G157" s="23">
        <v>80</v>
      </c>
      <c r="H157" s="28" t="s">
        <v>106</v>
      </c>
      <c r="I157" s="29" t="s">
        <v>108</v>
      </c>
      <c r="J157" s="21" t="s">
        <v>96</v>
      </c>
      <c r="K157" s="122"/>
    </row>
    <row r="158" spans="1:11" s="165" customFormat="1" ht="29.25" customHeight="1">
      <c r="A158" s="27">
        <v>155</v>
      </c>
      <c r="B158" s="21">
        <v>10</v>
      </c>
      <c r="C158" s="21" t="s">
        <v>451</v>
      </c>
      <c r="D158" s="55" t="s">
        <v>177</v>
      </c>
      <c r="E158" s="29" t="s">
        <v>6</v>
      </c>
      <c r="F158" s="23">
        <v>100</v>
      </c>
      <c r="G158" s="23">
        <v>80</v>
      </c>
      <c r="H158" s="28" t="s">
        <v>106</v>
      </c>
      <c r="I158" s="29" t="s">
        <v>108</v>
      </c>
      <c r="J158" s="21" t="s">
        <v>96</v>
      </c>
      <c r="K158" s="122"/>
    </row>
    <row r="159" spans="1:11" s="165" customFormat="1" ht="29.25" customHeight="1">
      <c r="A159" s="27">
        <v>156</v>
      </c>
      <c r="B159" s="21">
        <v>10</v>
      </c>
      <c r="C159" s="21" t="s">
        <v>451</v>
      </c>
      <c r="D159" s="55" t="s">
        <v>178</v>
      </c>
      <c r="E159" s="29" t="s">
        <v>6</v>
      </c>
      <c r="F159" s="23">
        <v>150</v>
      </c>
      <c r="G159" s="23">
        <v>118</v>
      </c>
      <c r="H159" s="28" t="s">
        <v>106</v>
      </c>
      <c r="I159" s="29" t="s">
        <v>108</v>
      </c>
      <c r="J159" s="21" t="s">
        <v>96</v>
      </c>
      <c r="K159" s="122"/>
    </row>
    <row r="160" spans="1:11" s="165" customFormat="1" ht="29.25" customHeight="1">
      <c r="A160" s="27">
        <v>157</v>
      </c>
      <c r="B160" s="51">
        <v>10</v>
      </c>
      <c r="C160" s="21" t="s">
        <v>477</v>
      </c>
      <c r="D160" s="60" t="s">
        <v>489</v>
      </c>
      <c r="E160" s="24" t="s">
        <v>0</v>
      </c>
      <c r="F160" s="48">
        <v>2525</v>
      </c>
      <c r="G160" s="48">
        <v>1220</v>
      </c>
      <c r="H160" s="131" t="s">
        <v>459</v>
      </c>
      <c r="I160" s="29" t="s">
        <v>108</v>
      </c>
      <c r="J160" s="51" t="s">
        <v>468</v>
      </c>
      <c r="K160" s="155"/>
    </row>
    <row r="161" spans="1:11" s="7" customFormat="1" ht="29.25" customHeight="1">
      <c r="A161" s="27">
        <v>158</v>
      </c>
      <c r="B161" s="51">
        <v>10</v>
      </c>
      <c r="C161" s="21" t="s">
        <v>477</v>
      </c>
      <c r="D161" s="60" t="s">
        <v>490</v>
      </c>
      <c r="E161" s="24" t="s">
        <v>0</v>
      </c>
      <c r="F161" s="48">
        <v>2500</v>
      </c>
      <c r="G161" s="48">
        <v>1200</v>
      </c>
      <c r="H161" s="131" t="s">
        <v>459</v>
      </c>
      <c r="I161" s="29" t="s">
        <v>108</v>
      </c>
      <c r="J161" s="51" t="s">
        <v>468</v>
      </c>
      <c r="K161" s="155"/>
    </row>
    <row r="162" spans="1:11" s="7" customFormat="1" ht="29.25" customHeight="1">
      <c r="A162" s="27">
        <v>159</v>
      </c>
      <c r="B162" s="27">
        <v>10</v>
      </c>
      <c r="C162" s="27" t="s">
        <v>451</v>
      </c>
      <c r="D162" s="56" t="s">
        <v>491</v>
      </c>
      <c r="E162" s="24" t="s">
        <v>0</v>
      </c>
      <c r="F162" s="43">
        <v>6261.762650000001</v>
      </c>
      <c r="G162" s="138">
        <v>400</v>
      </c>
      <c r="H162" s="26" t="s">
        <v>93</v>
      </c>
      <c r="I162" s="24" t="s">
        <v>94</v>
      </c>
      <c r="J162" s="27" t="s">
        <v>99</v>
      </c>
      <c r="K162" s="155"/>
    </row>
    <row r="163" spans="1:11" s="7" customFormat="1" ht="29.25" customHeight="1">
      <c r="A163" s="27">
        <v>160</v>
      </c>
      <c r="B163" s="128">
        <v>10</v>
      </c>
      <c r="C163" s="89" t="s">
        <v>451</v>
      </c>
      <c r="D163" s="129" t="s">
        <v>492</v>
      </c>
      <c r="E163" s="24" t="s">
        <v>0</v>
      </c>
      <c r="F163" s="41">
        <v>783</v>
      </c>
      <c r="G163" s="41">
        <v>161</v>
      </c>
      <c r="H163" s="32" t="s">
        <v>93</v>
      </c>
      <c r="I163" s="24" t="s">
        <v>94</v>
      </c>
      <c r="J163" s="128" t="s">
        <v>104</v>
      </c>
      <c r="K163" s="155"/>
    </row>
    <row r="164" spans="1:11" s="7" customFormat="1" ht="29.25" customHeight="1">
      <c r="A164" s="27">
        <v>161</v>
      </c>
      <c r="B164" s="21">
        <v>10</v>
      </c>
      <c r="C164" s="24" t="s">
        <v>224</v>
      </c>
      <c r="D164" s="55" t="s">
        <v>226</v>
      </c>
      <c r="E164" s="24" t="s">
        <v>0</v>
      </c>
      <c r="F164" s="54">
        <v>250</v>
      </c>
      <c r="G164" s="54">
        <v>80</v>
      </c>
      <c r="H164" s="26" t="s">
        <v>106</v>
      </c>
      <c r="I164" s="24" t="s">
        <v>108</v>
      </c>
      <c r="J164" s="27" t="s">
        <v>99</v>
      </c>
      <c r="K164" s="122"/>
    </row>
    <row r="165" spans="1:11" s="7" customFormat="1" ht="29.25" customHeight="1">
      <c r="A165" s="27">
        <v>162</v>
      </c>
      <c r="B165" s="21">
        <v>10</v>
      </c>
      <c r="C165" s="119" t="s">
        <v>131</v>
      </c>
      <c r="D165" s="55" t="s">
        <v>248</v>
      </c>
      <c r="E165" s="67" t="s">
        <v>6</v>
      </c>
      <c r="F165" s="48">
        <v>15</v>
      </c>
      <c r="G165" s="48">
        <v>15</v>
      </c>
      <c r="H165" s="131" t="s">
        <v>361</v>
      </c>
      <c r="I165" s="67" t="s">
        <v>107</v>
      </c>
      <c r="J165" s="51" t="s">
        <v>462</v>
      </c>
      <c r="K165" s="162"/>
    </row>
    <row r="166" spans="1:11" s="7" customFormat="1" ht="29.25" customHeight="1">
      <c r="A166" s="27">
        <v>163</v>
      </c>
      <c r="B166" s="34">
        <v>10</v>
      </c>
      <c r="C166" s="27" t="s">
        <v>85</v>
      </c>
      <c r="D166" s="63" t="s">
        <v>90</v>
      </c>
      <c r="E166" s="31" t="s">
        <v>91</v>
      </c>
      <c r="F166" s="41">
        <v>30</v>
      </c>
      <c r="G166" s="41">
        <v>30</v>
      </c>
      <c r="H166" s="32" t="s">
        <v>479</v>
      </c>
      <c r="I166" s="31" t="s">
        <v>502</v>
      </c>
      <c r="J166" s="34" t="s">
        <v>460</v>
      </c>
      <c r="K166" s="162"/>
    </row>
    <row r="167" spans="1:11" s="7" customFormat="1" ht="29.25" customHeight="1">
      <c r="A167" s="27">
        <v>164</v>
      </c>
      <c r="B167" s="34">
        <v>11</v>
      </c>
      <c r="C167" s="27" t="s">
        <v>500</v>
      </c>
      <c r="D167" s="63" t="s">
        <v>501</v>
      </c>
      <c r="E167" s="31" t="s">
        <v>331</v>
      </c>
      <c r="F167" s="41">
        <v>600</v>
      </c>
      <c r="G167" s="41">
        <v>545</v>
      </c>
      <c r="H167" s="32" t="s">
        <v>479</v>
      </c>
      <c r="I167" s="31" t="s">
        <v>502</v>
      </c>
      <c r="J167" s="34" t="s">
        <v>460</v>
      </c>
      <c r="K167" s="162"/>
    </row>
    <row r="168" spans="1:11" s="7" customFormat="1" ht="29.25" customHeight="1">
      <c r="A168" s="27">
        <v>165</v>
      </c>
      <c r="B168" s="34">
        <v>11</v>
      </c>
      <c r="C168" s="24" t="s">
        <v>506</v>
      </c>
      <c r="D168" s="63" t="s">
        <v>507</v>
      </c>
      <c r="E168" s="31" t="s">
        <v>458</v>
      </c>
      <c r="F168" s="41">
        <v>8500</v>
      </c>
      <c r="G168" s="41">
        <v>0</v>
      </c>
      <c r="H168" s="32" t="s">
        <v>479</v>
      </c>
      <c r="I168" s="31" t="s">
        <v>508</v>
      </c>
      <c r="J168" s="34" t="s">
        <v>460</v>
      </c>
      <c r="K168" s="162"/>
    </row>
    <row r="169" spans="1:11" s="7" customFormat="1" ht="29.25" customHeight="1">
      <c r="A169" s="27">
        <v>166</v>
      </c>
      <c r="B169" s="34">
        <v>12</v>
      </c>
      <c r="C169" s="27" t="s">
        <v>121</v>
      </c>
      <c r="D169" s="63" t="s">
        <v>237</v>
      </c>
      <c r="E169" s="31" t="s">
        <v>427</v>
      </c>
      <c r="F169" s="41">
        <v>130</v>
      </c>
      <c r="G169" s="41">
        <v>130</v>
      </c>
      <c r="H169" s="32" t="s">
        <v>361</v>
      </c>
      <c r="I169" s="31" t="s">
        <v>94</v>
      </c>
      <c r="J169" s="34" t="s">
        <v>95</v>
      </c>
      <c r="K169" s="168"/>
    </row>
    <row r="170" spans="1:11" s="7" customFormat="1" ht="29.25" customHeight="1">
      <c r="A170" s="27">
        <v>167</v>
      </c>
      <c r="B170" s="34">
        <v>12</v>
      </c>
      <c r="C170" s="27" t="s">
        <v>493</v>
      </c>
      <c r="D170" s="63" t="s">
        <v>239</v>
      </c>
      <c r="E170" s="31" t="s">
        <v>91</v>
      </c>
      <c r="F170" s="41">
        <v>8</v>
      </c>
      <c r="G170" s="41">
        <v>8</v>
      </c>
      <c r="H170" s="32" t="s">
        <v>361</v>
      </c>
      <c r="I170" s="31" t="s">
        <v>94</v>
      </c>
      <c r="J170" s="34" t="s">
        <v>95</v>
      </c>
      <c r="K170" s="168"/>
    </row>
    <row r="171" spans="1:11" s="7" customFormat="1" ht="29.25" customHeight="1">
      <c r="A171" s="27">
        <v>168</v>
      </c>
      <c r="B171" s="34">
        <v>12</v>
      </c>
      <c r="C171" s="27" t="s">
        <v>121</v>
      </c>
      <c r="D171" s="63" t="s">
        <v>240</v>
      </c>
      <c r="E171" s="31" t="s">
        <v>91</v>
      </c>
      <c r="F171" s="41">
        <v>10</v>
      </c>
      <c r="G171" s="41">
        <v>10</v>
      </c>
      <c r="H171" s="32" t="s">
        <v>361</v>
      </c>
      <c r="I171" s="31" t="s">
        <v>94</v>
      </c>
      <c r="J171" s="34" t="s">
        <v>95</v>
      </c>
      <c r="K171" s="168"/>
    </row>
    <row r="172" spans="1:11" s="7" customFormat="1" ht="29.25" customHeight="1">
      <c r="A172" s="27">
        <v>169</v>
      </c>
      <c r="B172" s="34">
        <v>12</v>
      </c>
      <c r="C172" s="27" t="s">
        <v>121</v>
      </c>
      <c r="D172" s="63" t="s">
        <v>241</v>
      </c>
      <c r="E172" s="31" t="s">
        <v>458</v>
      </c>
      <c r="F172" s="41">
        <v>155</v>
      </c>
      <c r="G172" s="41">
        <v>155</v>
      </c>
      <c r="H172" s="32" t="s">
        <v>361</v>
      </c>
      <c r="I172" s="31" t="s">
        <v>94</v>
      </c>
      <c r="J172" s="34" t="s">
        <v>105</v>
      </c>
      <c r="K172" s="168"/>
    </row>
    <row r="173" spans="1:11" s="7" customFormat="1" ht="29.25" customHeight="1">
      <c r="A173" s="34"/>
      <c r="B173" s="34"/>
      <c r="C173" s="27"/>
      <c r="D173" s="63"/>
      <c r="E173" s="39"/>
      <c r="F173" s="41"/>
      <c r="G173" s="41"/>
      <c r="H173" s="41"/>
      <c r="I173" s="31"/>
      <c r="J173" s="34"/>
      <c r="K173" s="53"/>
    </row>
    <row r="174" spans="1:11" s="7" customFormat="1" ht="29.25" customHeight="1">
      <c r="A174" s="34"/>
      <c r="B174" s="34"/>
      <c r="C174" s="27"/>
      <c r="D174" s="63"/>
      <c r="E174" s="39"/>
      <c r="F174" s="41"/>
      <c r="G174" s="41"/>
      <c r="H174" s="41"/>
      <c r="I174" s="31"/>
      <c r="J174" s="34"/>
      <c r="K174" s="53"/>
    </row>
    <row r="175" spans="1:11" ht="48.75" customHeight="1">
      <c r="A175" s="209" t="s">
        <v>621</v>
      </c>
      <c r="B175" s="209"/>
      <c r="C175" s="209"/>
      <c r="D175" s="209"/>
      <c r="E175" s="209"/>
      <c r="F175" s="209"/>
      <c r="G175" s="209"/>
      <c r="H175" s="209"/>
      <c r="I175" s="209"/>
      <c r="J175" s="209"/>
      <c r="K175" s="209"/>
    </row>
  </sheetData>
  <mergeCells count="3">
    <mergeCell ref="A1:K1"/>
    <mergeCell ref="I2:K2"/>
    <mergeCell ref="A175:K175"/>
  </mergeCells>
  <printOptions/>
  <pageMargins left="0.75" right="0.75" top="1" bottom="1" header="0.5" footer="0.5"/>
  <pageSetup horizontalDpi="1200" verticalDpi="12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selection activeCell="I149" sqref="I149"/>
    </sheetView>
  </sheetViews>
  <sheetFormatPr defaultColWidth="9.00390625" defaultRowHeight="13.5"/>
  <cols>
    <col min="1" max="1" width="4.625" style="0" customWidth="1"/>
    <col min="2" max="2" width="5.625" style="0" customWidth="1"/>
    <col min="3" max="3" width="15.75390625" style="0" customWidth="1"/>
    <col min="4" max="4" width="29.125" style="0" customWidth="1"/>
    <col min="5" max="5" width="9.50390625" style="0" customWidth="1"/>
    <col min="6" max="6" width="10.50390625" style="0" bestFit="1" customWidth="1"/>
    <col min="7" max="7" width="10.125" style="0" customWidth="1"/>
    <col min="9" max="9" width="10.00390625" style="0" customWidth="1"/>
    <col min="10" max="10" width="5.25390625" style="0" customWidth="1"/>
  </cols>
  <sheetData>
    <row r="1" spans="1:11" ht="31.5" customHeight="1">
      <c r="A1" s="212" t="s">
        <v>258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" customHeight="1">
      <c r="A2" s="11"/>
      <c r="B2" s="12"/>
      <c r="C2" s="12"/>
      <c r="D2" s="12"/>
      <c r="E2" s="12"/>
      <c r="F2" s="13"/>
      <c r="G2" s="13"/>
      <c r="H2" s="13"/>
      <c r="I2" s="213" t="s">
        <v>77</v>
      </c>
      <c r="J2" s="213"/>
      <c r="K2" s="213"/>
    </row>
    <row r="3" spans="1:11" s="65" customFormat="1" ht="30" customHeight="1">
      <c r="A3" s="171" t="s">
        <v>11</v>
      </c>
      <c r="B3" s="171" t="s">
        <v>12</v>
      </c>
      <c r="C3" s="171" t="s">
        <v>13</v>
      </c>
      <c r="D3" s="173" t="s">
        <v>14</v>
      </c>
      <c r="E3" s="173" t="s">
        <v>15</v>
      </c>
      <c r="F3" s="179" t="s">
        <v>16</v>
      </c>
      <c r="G3" s="180" t="s">
        <v>17</v>
      </c>
      <c r="H3" s="179" t="s">
        <v>81</v>
      </c>
      <c r="I3" s="171" t="s">
        <v>82</v>
      </c>
      <c r="J3" s="171" t="s">
        <v>83</v>
      </c>
      <c r="K3" s="171" t="s">
        <v>18</v>
      </c>
    </row>
    <row r="4" spans="1:11" s="65" customFormat="1" ht="30" customHeight="1">
      <c r="A4" s="27">
        <v>1</v>
      </c>
      <c r="B4" s="27">
        <v>2</v>
      </c>
      <c r="C4" s="25" t="s">
        <v>329</v>
      </c>
      <c r="D4" s="25" t="s">
        <v>330</v>
      </c>
      <c r="E4" s="24" t="s">
        <v>331</v>
      </c>
      <c r="F4" s="107">
        <v>37937</v>
      </c>
      <c r="G4" s="107">
        <v>11000</v>
      </c>
      <c r="H4" s="71" t="s">
        <v>93</v>
      </c>
      <c r="I4" s="24" t="s">
        <v>94</v>
      </c>
      <c r="J4" s="24" t="s">
        <v>104</v>
      </c>
      <c r="K4" s="79"/>
    </row>
    <row r="5" spans="1:11" s="73" customFormat="1" ht="30" customHeight="1">
      <c r="A5" s="27">
        <v>2</v>
      </c>
      <c r="B5" s="27">
        <v>2</v>
      </c>
      <c r="C5" s="22" t="s">
        <v>368</v>
      </c>
      <c r="D5" s="22" t="s">
        <v>263</v>
      </c>
      <c r="E5" s="29" t="s">
        <v>356</v>
      </c>
      <c r="F5" s="112">
        <v>845</v>
      </c>
      <c r="G5" s="112">
        <v>845</v>
      </c>
      <c r="H5" s="28" t="s">
        <v>361</v>
      </c>
      <c r="I5" s="29" t="s">
        <v>108</v>
      </c>
      <c r="J5" s="21" t="s">
        <v>357</v>
      </c>
      <c r="K5" s="79"/>
    </row>
    <row r="6" spans="1:11" s="73" customFormat="1" ht="30" customHeight="1">
      <c r="A6" s="27">
        <v>3</v>
      </c>
      <c r="B6" s="27">
        <v>2</v>
      </c>
      <c r="C6" s="22" t="s">
        <v>368</v>
      </c>
      <c r="D6" s="22" t="s">
        <v>264</v>
      </c>
      <c r="E6" s="29" t="s">
        <v>356</v>
      </c>
      <c r="F6" s="112">
        <v>4865</v>
      </c>
      <c r="G6" s="112">
        <v>4865</v>
      </c>
      <c r="H6" s="28" t="s">
        <v>361</v>
      </c>
      <c r="I6" s="29" t="s">
        <v>108</v>
      </c>
      <c r="J6" s="21" t="s">
        <v>357</v>
      </c>
      <c r="K6" s="79"/>
    </row>
    <row r="7" spans="1:11" s="73" customFormat="1" ht="30" customHeight="1">
      <c r="A7" s="27">
        <v>4</v>
      </c>
      <c r="B7" s="27">
        <v>2</v>
      </c>
      <c r="C7" s="22" t="s">
        <v>368</v>
      </c>
      <c r="D7" s="22" t="s">
        <v>265</v>
      </c>
      <c r="E7" s="29" t="s">
        <v>356</v>
      </c>
      <c r="F7" s="112">
        <v>1003</v>
      </c>
      <c r="G7" s="112">
        <v>1003</v>
      </c>
      <c r="H7" s="28" t="s">
        <v>361</v>
      </c>
      <c r="I7" s="29" t="s">
        <v>108</v>
      </c>
      <c r="J7" s="21" t="s">
        <v>357</v>
      </c>
      <c r="K7" s="79"/>
    </row>
    <row r="8" spans="1:11" s="73" customFormat="1" ht="30" customHeight="1">
      <c r="A8" s="27">
        <v>5</v>
      </c>
      <c r="B8" s="27">
        <v>2</v>
      </c>
      <c r="C8" s="22" t="s">
        <v>368</v>
      </c>
      <c r="D8" s="22" t="s">
        <v>266</v>
      </c>
      <c r="E8" s="29" t="s">
        <v>356</v>
      </c>
      <c r="F8" s="112">
        <v>201</v>
      </c>
      <c r="G8" s="112">
        <v>201</v>
      </c>
      <c r="H8" s="28" t="s">
        <v>361</v>
      </c>
      <c r="I8" s="29" t="s">
        <v>108</v>
      </c>
      <c r="J8" s="21" t="s">
        <v>357</v>
      </c>
      <c r="K8" s="79"/>
    </row>
    <row r="9" spans="1:11" s="73" customFormat="1" ht="30" customHeight="1">
      <c r="A9" s="27">
        <v>6</v>
      </c>
      <c r="B9" s="27">
        <v>2</v>
      </c>
      <c r="C9" s="22" t="s">
        <v>368</v>
      </c>
      <c r="D9" s="22" t="s">
        <v>267</v>
      </c>
      <c r="E9" s="29" t="s">
        <v>356</v>
      </c>
      <c r="F9" s="112">
        <v>372</v>
      </c>
      <c r="G9" s="112">
        <v>372</v>
      </c>
      <c r="H9" s="28" t="s">
        <v>361</v>
      </c>
      <c r="I9" s="29" t="s">
        <v>108</v>
      </c>
      <c r="J9" s="21" t="s">
        <v>357</v>
      </c>
      <c r="K9" s="79"/>
    </row>
    <row r="10" spans="1:11" s="73" customFormat="1" ht="30" customHeight="1">
      <c r="A10" s="27">
        <v>7</v>
      </c>
      <c r="B10" s="27">
        <v>2</v>
      </c>
      <c r="C10" s="25" t="s">
        <v>384</v>
      </c>
      <c r="D10" s="25" t="s">
        <v>275</v>
      </c>
      <c r="E10" s="24" t="s">
        <v>356</v>
      </c>
      <c r="F10" s="111">
        <f>157+314</f>
        <v>471</v>
      </c>
      <c r="G10" s="111">
        <v>471</v>
      </c>
      <c r="H10" s="26" t="s">
        <v>361</v>
      </c>
      <c r="I10" s="29" t="s">
        <v>108</v>
      </c>
      <c r="J10" s="27" t="s">
        <v>357</v>
      </c>
      <c r="K10" s="79"/>
    </row>
    <row r="11" spans="1:11" s="73" customFormat="1" ht="30" customHeight="1">
      <c r="A11" s="27">
        <v>8</v>
      </c>
      <c r="B11" s="27">
        <v>2</v>
      </c>
      <c r="C11" s="25" t="s">
        <v>384</v>
      </c>
      <c r="D11" s="25" t="s">
        <v>385</v>
      </c>
      <c r="E11" s="24" t="s">
        <v>356</v>
      </c>
      <c r="F11" s="111">
        <f>308+447</f>
        <v>755</v>
      </c>
      <c r="G11" s="111">
        <v>755</v>
      </c>
      <c r="H11" s="26" t="s">
        <v>361</v>
      </c>
      <c r="I11" s="29" t="s">
        <v>108</v>
      </c>
      <c r="J11" s="27" t="s">
        <v>357</v>
      </c>
      <c r="K11" s="79"/>
    </row>
    <row r="12" spans="1:11" s="73" customFormat="1" ht="30" customHeight="1">
      <c r="A12" s="27">
        <v>9</v>
      </c>
      <c r="B12" s="27">
        <v>2</v>
      </c>
      <c r="C12" s="25" t="s">
        <v>384</v>
      </c>
      <c r="D12" s="25" t="s">
        <v>386</v>
      </c>
      <c r="E12" s="24" t="s">
        <v>356</v>
      </c>
      <c r="F12" s="111">
        <f>64+127</f>
        <v>191</v>
      </c>
      <c r="G12" s="111">
        <v>191</v>
      </c>
      <c r="H12" s="26" t="s">
        <v>361</v>
      </c>
      <c r="I12" s="29" t="s">
        <v>108</v>
      </c>
      <c r="J12" s="27" t="s">
        <v>357</v>
      </c>
      <c r="K12" s="79"/>
    </row>
    <row r="13" spans="1:11" s="73" customFormat="1" ht="30" customHeight="1">
      <c r="A13" s="27">
        <v>10</v>
      </c>
      <c r="B13" s="27">
        <v>2</v>
      </c>
      <c r="C13" s="25" t="s">
        <v>384</v>
      </c>
      <c r="D13" s="25" t="s">
        <v>387</v>
      </c>
      <c r="E13" s="24" t="s">
        <v>356</v>
      </c>
      <c r="F13" s="111">
        <f>162+321</f>
        <v>483</v>
      </c>
      <c r="G13" s="111">
        <v>483</v>
      </c>
      <c r="H13" s="26" t="s">
        <v>361</v>
      </c>
      <c r="I13" s="29" t="s">
        <v>108</v>
      </c>
      <c r="J13" s="27" t="s">
        <v>357</v>
      </c>
      <c r="K13" s="79"/>
    </row>
    <row r="14" spans="1:11" s="73" customFormat="1" ht="30" customHeight="1">
      <c r="A14" s="27">
        <v>11</v>
      </c>
      <c r="B14" s="98">
        <v>2</v>
      </c>
      <c r="C14" s="77" t="s">
        <v>44</v>
      </c>
      <c r="D14" s="100" t="s">
        <v>504</v>
      </c>
      <c r="E14" s="78" t="s">
        <v>43</v>
      </c>
      <c r="F14" s="116">
        <v>12969</v>
      </c>
      <c r="G14" s="116">
        <v>12969</v>
      </c>
      <c r="H14" s="32" t="s">
        <v>361</v>
      </c>
      <c r="I14" s="101" t="s">
        <v>108</v>
      </c>
      <c r="J14" s="102" t="s">
        <v>462</v>
      </c>
      <c r="K14" s="103"/>
    </row>
    <row r="15" spans="1:11" s="73" customFormat="1" ht="30" customHeight="1">
      <c r="A15" s="27">
        <v>12</v>
      </c>
      <c r="B15" s="27">
        <v>2</v>
      </c>
      <c r="C15" s="25" t="s">
        <v>29</v>
      </c>
      <c r="D15" s="39" t="s">
        <v>30</v>
      </c>
      <c r="E15" s="31" t="s">
        <v>466</v>
      </c>
      <c r="F15" s="116">
        <v>650</v>
      </c>
      <c r="G15" s="118">
        <v>650</v>
      </c>
      <c r="H15" s="41" t="s">
        <v>361</v>
      </c>
      <c r="I15" s="195" t="s">
        <v>658</v>
      </c>
      <c r="J15" s="31" t="s">
        <v>31</v>
      </c>
      <c r="K15" s="105"/>
    </row>
    <row r="16" spans="1:11" s="73" customFormat="1" ht="30" customHeight="1">
      <c r="A16" s="27">
        <v>13</v>
      </c>
      <c r="B16" s="24">
        <v>2</v>
      </c>
      <c r="C16" s="25" t="s">
        <v>24</v>
      </c>
      <c r="D16" s="39" t="s">
        <v>37</v>
      </c>
      <c r="E16" s="31" t="s">
        <v>466</v>
      </c>
      <c r="F16" s="118">
        <v>60</v>
      </c>
      <c r="G16" s="118">
        <v>60</v>
      </c>
      <c r="H16" s="106" t="s">
        <v>361</v>
      </c>
      <c r="I16" s="31" t="s">
        <v>38</v>
      </c>
      <c r="J16" s="31" t="s">
        <v>95</v>
      </c>
      <c r="K16" s="105"/>
    </row>
    <row r="17" spans="1:11" s="73" customFormat="1" ht="30" customHeight="1">
      <c r="A17" s="27">
        <v>14</v>
      </c>
      <c r="B17" s="72">
        <v>3</v>
      </c>
      <c r="C17" s="25" t="s">
        <v>329</v>
      </c>
      <c r="D17" s="80" t="s">
        <v>332</v>
      </c>
      <c r="E17" s="69" t="s">
        <v>42</v>
      </c>
      <c r="F17" s="108">
        <v>11413</v>
      </c>
      <c r="G17" s="108">
        <v>650</v>
      </c>
      <c r="H17" s="81" t="s">
        <v>93</v>
      </c>
      <c r="I17" s="24" t="s">
        <v>94</v>
      </c>
      <c r="J17" s="81" t="s">
        <v>95</v>
      </c>
      <c r="K17" s="79"/>
    </row>
    <row r="18" spans="1:11" s="73" customFormat="1" ht="30" customHeight="1">
      <c r="A18" s="27">
        <v>15</v>
      </c>
      <c r="B18" s="27">
        <v>3</v>
      </c>
      <c r="C18" s="25" t="s">
        <v>375</v>
      </c>
      <c r="D18" s="25" t="s">
        <v>376</v>
      </c>
      <c r="E18" s="24" t="s">
        <v>356</v>
      </c>
      <c r="F18" s="111">
        <f>4085+1461</f>
        <v>5546</v>
      </c>
      <c r="G18" s="111">
        <v>204</v>
      </c>
      <c r="H18" s="26" t="s">
        <v>106</v>
      </c>
      <c r="I18" s="29" t="s">
        <v>108</v>
      </c>
      <c r="J18" s="27" t="s">
        <v>357</v>
      </c>
      <c r="K18" s="79"/>
    </row>
    <row r="19" spans="1:11" s="73" customFormat="1" ht="30" customHeight="1">
      <c r="A19" s="27">
        <v>16</v>
      </c>
      <c r="B19" s="27">
        <v>3</v>
      </c>
      <c r="C19" s="15" t="s">
        <v>40</v>
      </c>
      <c r="D19" s="25" t="s">
        <v>288</v>
      </c>
      <c r="E19" s="21" t="s">
        <v>101</v>
      </c>
      <c r="F19" s="111">
        <v>49</v>
      </c>
      <c r="G19" s="111">
        <v>49</v>
      </c>
      <c r="H19" s="26" t="s">
        <v>361</v>
      </c>
      <c r="I19" s="24" t="s">
        <v>108</v>
      </c>
      <c r="J19" s="27" t="s">
        <v>105</v>
      </c>
      <c r="K19" s="85"/>
    </row>
    <row r="20" spans="1:11" s="73" customFormat="1" ht="30" customHeight="1">
      <c r="A20" s="27">
        <v>17</v>
      </c>
      <c r="B20" s="27">
        <v>3</v>
      </c>
      <c r="C20" s="25" t="s">
        <v>412</v>
      </c>
      <c r="D20" s="25" t="s">
        <v>413</v>
      </c>
      <c r="E20" s="24" t="s">
        <v>356</v>
      </c>
      <c r="F20" s="111">
        <v>1219</v>
      </c>
      <c r="G20" s="111">
        <v>975</v>
      </c>
      <c r="H20" s="26" t="s">
        <v>106</v>
      </c>
      <c r="I20" s="29" t="s">
        <v>108</v>
      </c>
      <c r="J20" s="27" t="s">
        <v>357</v>
      </c>
      <c r="K20" s="85"/>
    </row>
    <row r="21" spans="1:11" s="73" customFormat="1" ht="30" customHeight="1">
      <c r="A21" s="27">
        <v>18</v>
      </c>
      <c r="B21" s="27">
        <v>3</v>
      </c>
      <c r="C21" s="25" t="s">
        <v>412</v>
      </c>
      <c r="D21" s="25" t="s">
        <v>414</v>
      </c>
      <c r="E21" s="24" t="s">
        <v>356</v>
      </c>
      <c r="F21" s="111">
        <v>9163</v>
      </c>
      <c r="G21" s="111">
        <v>7330</v>
      </c>
      <c r="H21" s="26" t="s">
        <v>106</v>
      </c>
      <c r="I21" s="29" t="s">
        <v>108</v>
      </c>
      <c r="J21" s="27" t="s">
        <v>357</v>
      </c>
      <c r="K21" s="85"/>
    </row>
    <row r="22" spans="1:11" s="73" customFormat="1" ht="30" customHeight="1">
      <c r="A22" s="27">
        <v>19</v>
      </c>
      <c r="B22" s="27">
        <v>3</v>
      </c>
      <c r="C22" s="25" t="s">
        <v>412</v>
      </c>
      <c r="D22" s="25" t="s">
        <v>415</v>
      </c>
      <c r="E22" s="24" t="s">
        <v>356</v>
      </c>
      <c r="F22" s="111">
        <v>1053</v>
      </c>
      <c r="G22" s="111">
        <v>495</v>
      </c>
      <c r="H22" s="26" t="s">
        <v>106</v>
      </c>
      <c r="I22" s="29" t="s">
        <v>108</v>
      </c>
      <c r="J22" s="27" t="s">
        <v>357</v>
      </c>
      <c r="K22" s="85"/>
    </row>
    <row r="23" spans="1:11" s="73" customFormat="1" ht="30" customHeight="1">
      <c r="A23" s="27">
        <v>20</v>
      </c>
      <c r="B23" s="27">
        <v>3</v>
      </c>
      <c r="C23" s="25" t="s">
        <v>412</v>
      </c>
      <c r="D23" s="25" t="s">
        <v>431</v>
      </c>
      <c r="E23" s="24" t="s">
        <v>356</v>
      </c>
      <c r="F23" s="111">
        <v>386</v>
      </c>
      <c r="G23" s="111">
        <v>182</v>
      </c>
      <c r="H23" s="26" t="s">
        <v>106</v>
      </c>
      <c r="I23" s="29" t="s">
        <v>108</v>
      </c>
      <c r="J23" s="27" t="s">
        <v>357</v>
      </c>
      <c r="K23" s="85"/>
    </row>
    <row r="24" spans="1:11" s="73" customFormat="1" ht="30" customHeight="1">
      <c r="A24" s="27">
        <v>21</v>
      </c>
      <c r="B24" s="27">
        <v>3</v>
      </c>
      <c r="C24" s="25" t="s">
        <v>412</v>
      </c>
      <c r="D24" s="25" t="s">
        <v>432</v>
      </c>
      <c r="E24" s="24" t="s">
        <v>356</v>
      </c>
      <c r="F24" s="111">
        <v>166</v>
      </c>
      <c r="G24" s="111">
        <v>78</v>
      </c>
      <c r="H24" s="26" t="s">
        <v>106</v>
      </c>
      <c r="I24" s="29" t="s">
        <v>108</v>
      </c>
      <c r="J24" s="27" t="s">
        <v>357</v>
      </c>
      <c r="K24" s="85"/>
    </row>
    <row r="25" spans="1:11" s="73" customFormat="1" ht="30" customHeight="1">
      <c r="A25" s="27">
        <v>22</v>
      </c>
      <c r="B25" s="27">
        <v>3</v>
      </c>
      <c r="C25" s="25" t="s">
        <v>412</v>
      </c>
      <c r="D25" s="25" t="s">
        <v>433</v>
      </c>
      <c r="E25" s="24" t="s">
        <v>356</v>
      </c>
      <c r="F25" s="111">
        <v>218</v>
      </c>
      <c r="G25" s="111">
        <v>70</v>
      </c>
      <c r="H25" s="26" t="s">
        <v>106</v>
      </c>
      <c r="I25" s="29" t="s">
        <v>108</v>
      </c>
      <c r="J25" s="27" t="s">
        <v>357</v>
      </c>
      <c r="K25" s="85"/>
    </row>
    <row r="26" spans="1:11" s="73" customFormat="1" ht="30" customHeight="1">
      <c r="A26" s="27">
        <v>23</v>
      </c>
      <c r="B26" s="27">
        <v>3</v>
      </c>
      <c r="C26" s="25" t="s">
        <v>412</v>
      </c>
      <c r="D26" s="25" t="s">
        <v>434</v>
      </c>
      <c r="E26" s="24" t="s">
        <v>356</v>
      </c>
      <c r="F26" s="111">
        <v>930</v>
      </c>
      <c r="G26" s="111">
        <v>632</v>
      </c>
      <c r="H26" s="26" t="s">
        <v>106</v>
      </c>
      <c r="I26" s="29" t="s">
        <v>108</v>
      </c>
      <c r="J26" s="27" t="s">
        <v>357</v>
      </c>
      <c r="K26" s="85"/>
    </row>
    <row r="27" spans="1:11" s="73" customFormat="1" ht="30" customHeight="1">
      <c r="A27" s="27">
        <v>24</v>
      </c>
      <c r="B27" s="27">
        <v>3</v>
      </c>
      <c r="C27" s="25" t="s">
        <v>435</v>
      </c>
      <c r="D27" s="25" t="s">
        <v>436</v>
      </c>
      <c r="E27" s="24" t="s">
        <v>356</v>
      </c>
      <c r="F27" s="111">
        <v>7350</v>
      </c>
      <c r="G27" s="111">
        <v>6450</v>
      </c>
      <c r="H27" s="26" t="s">
        <v>111</v>
      </c>
      <c r="I27" s="29" t="s">
        <v>107</v>
      </c>
      <c r="J27" s="27" t="s">
        <v>357</v>
      </c>
      <c r="K27" s="85"/>
    </row>
    <row r="28" spans="1:11" s="73" customFormat="1" ht="30" customHeight="1">
      <c r="A28" s="27">
        <v>25</v>
      </c>
      <c r="B28" s="27">
        <v>3</v>
      </c>
      <c r="C28" s="25" t="s">
        <v>435</v>
      </c>
      <c r="D28" s="25" t="s">
        <v>291</v>
      </c>
      <c r="E28" s="24" t="s">
        <v>356</v>
      </c>
      <c r="F28" s="111">
        <v>740</v>
      </c>
      <c r="G28" s="111">
        <v>600</v>
      </c>
      <c r="H28" s="26" t="s">
        <v>111</v>
      </c>
      <c r="I28" s="29" t="s">
        <v>107</v>
      </c>
      <c r="J28" s="27" t="s">
        <v>357</v>
      </c>
      <c r="K28" s="85"/>
    </row>
    <row r="29" spans="1:11" s="73" customFormat="1" ht="30" customHeight="1">
      <c r="A29" s="27">
        <v>26</v>
      </c>
      <c r="B29" s="27">
        <v>3</v>
      </c>
      <c r="C29" s="25" t="s">
        <v>435</v>
      </c>
      <c r="D29" s="25" t="s">
        <v>292</v>
      </c>
      <c r="E29" s="24" t="s">
        <v>356</v>
      </c>
      <c r="F29" s="111">
        <v>1560</v>
      </c>
      <c r="G29" s="111">
        <v>1200</v>
      </c>
      <c r="H29" s="26" t="s">
        <v>111</v>
      </c>
      <c r="I29" s="29" t="s">
        <v>107</v>
      </c>
      <c r="J29" s="27" t="s">
        <v>357</v>
      </c>
      <c r="K29" s="85"/>
    </row>
    <row r="30" spans="1:11" s="73" customFormat="1" ht="30" customHeight="1">
      <c r="A30" s="27">
        <v>27</v>
      </c>
      <c r="B30" s="27">
        <v>3</v>
      </c>
      <c r="C30" s="25" t="s">
        <v>435</v>
      </c>
      <c r="D30" s="25" t="s">
        <v>293</v>
      </c>
      <c r="E30" s="24" t="s">
        <v>356</v>
      </c>
      <c r="F30" s="111">
        <v>5200</v>
      </c>
      <c r="G30" s="111">
        <v>4700</v>
      </c>
      <c r="H30" s="26" t="s">
        <v>111</v>
      </c>
      <c r="I30" s="29" t="s">
        <v>107</v>
      </c>
      <c r="J30" s="27" t="s">
        <v>357</v>
      </c>
      <c r="K30" s="85"/>
    </row>
    <row r="31" spans="1:11" s="73" customFormat="1" ht="30" customHeight="1">
      <c r="A31" s="27">
        <v>28</v>
      </c>
      <c r="B31" s="27">
        <v>3</v>
      </c>
      <c r="C31" s="25" t="s">
        <v>24</v>
      </c>
      <c r="D31" s="39" t="s">
        <v>25</v>
      </c>
      <c r="E31" s="31" t="s">
        <v>466</v>
      </c>
      <c r="F31" s="116">
        <v>20</v>
      </c>
      <c r="G31" s="118">
        <v>20</v>
      </c>
      <c r="H31" s="41" t="s">
        <v>361</v>
      </c>
      <c r="I31" s="31" t="s">
        <v>94</v>
      </c>
      <c r="J31" s="31" t="s">
        <v>95</v>
      </c>
      <c r="K31" s="105"/>
    </row>
    <row r="32" spans="1:11" s="73" customFormat="1" ht="30" customHeight="1">
      <c r="A32" s="27">
        <v>29</v>
      </c>
      <c r="B32" s="24">
        <v>4</v>
      </c>
      <c r="C32" s="25" t="s">
        <v>329</v>
      </c>
      <c r="D32" s="25" t="s">
        <v>333</v>
      </c>
      <c r="E32" s="24" t="s">
        <v>101</v>
      </c>
      <c r="F32" s="109">
        <v>3854</v>
      </c>
      <c r="G32" s="110">
        <v>416</v>
      </c>
      <c r="H32" s="81" t="s">
        <v>93</v>
      </c>
      <c r="I32" s="24" t="s">
        <v>94</v>
      </c>
      <c r="J32" s="27" t="s">
        <v>97</v>
      </c>
      <c r="K32" s="79"/>
    </row>
    <row r="33" spans="1:11" s="73" customFormat="1" ht="30" customHeight="1">
      <c r="A33" s="27">
        <v>30</v>
      </c>
      <c r="B33" s="24">
        <v>4</v>
      </c>
      <c r="C33" s="25" t="s">
        <v>329</v>
      </c>
      <c r="D33" s="25" t="s">
        <v>334</v>
      </c>
      <c r="E33" s="24" t="s">
        <v>101</v>
      </c>
      <c r="F33" s="109">
        <v>6189</v>
      </c>
      <c r="G33" s="110">
        <v>2000</v>
      </c>
      <c r="H33" s="81" t="s">
        <v>93</v>
      </c>
      <c r="I33" s="24" t="s">
        <v>94</v>
      </c>
      <c r="J33" s="27" t="s">
        <v>97</v>
      </c>
      <c r="K33" s="79"/>
    </row>
    <row r="34" spans="1:11" s="73" customFormat="1" ht="30" customHeight="1">
      <c r="A34" s="27">
        <v>31</v>
      </c>
      <c r="B34" s="27">
        <v>4</v>
      </c>
      <c r="C34" s="22" t="s">
        <v>355</v>
      </c>
      <c r="D34" s="22" t="s">
        <v>261</v>
      </c>
      <c r="E34" s="29" t="s">
        <v>356</v>
      </c>
      <c r="F34" s="112">
        <v>2707</v>
      </c>
      <c r="G34" s="112">
        <v>1422</v>
      </c>
      <c r="H34" s="28" t="s">
        <v>111</v>
      </c>
      <c r="I34" s="29" t="s">
        <v>108</v>
      </c>
      <c r="J34" s="21" t="s">
        <v>357</v>
      </c>
      <c r="K34" s="79"/>
    </row>
    <row r="35" spans="1:11" s="73" customFormat="1" ht="30" customHeight="1">
      <c r="A35" s="27">
        <v>32</v>
      </c>
      <c r="B35" s="27">
        <v>4</v>
      </c>
      <c r="C35" s="22" t="s">
        <v>355</v>
      </c>
      <c r="D35" s="22" t="s">
        <v>262</v>
      </c>
      <c r="E35" s="29" t="s">
        <v>356</v>
      </c>
      <c r="F35" s="112">
        <v>523</v>
      </c>
      <c r="G35" s="112">
        <v>330</v>
      </c>
      <c r="H35" s="28" t="s">
        <v>111</v>
      </c>
      <c r="I35" s="29" t="s">
        <v>108</v>
      </c>
      <c r="J35" s="21" t="s">
        <v>357</v>
      </c>
      <c r="K35" s="79"/>
    </row>
    <row r="36" spans="1:11" s="73" customFormat="1" ht="30" customHeight="1">
      <c r="A36" s="27">
        <v>33</v>
      </c>
      <c r="B36" s="27">
        <v>4</v>
      </c>
      <c r="C36" s="22" t="s">
        <v>362</v>
      </c>
      <c r="D36" s="22" t="s">
        <v>363</v>
      </c>
      <c r="E36" s="29" t="s">
        <v>360</v>
      </c>
      <c r="F36" s="112">
        <v>611</v>
      </c>
      <c r="G36" s="112">
        <v>611</v>
      </c>
      <c r="H36" s="28" t="s">
        <v>361</v>
      </c>
      <c r="I36" s="29" t="s">
        <v>108</v>
      </c>
      <c r="J36" s="21" t="s">
        <v>357</v>
      </c>
      <c r="K36" s="79"/>
    </row>
    <row r="37" spans="1:11" s="73" customFormat="1" ht="30" customHeight="1">
      <c r="A37" s="27">
        <v>34</v>
      </c>
      <c r="B37" s="27">
        <v>4</v>
      </c>
      <c r="C37" s="22" t="s">
        <v>362</v>
      </c>
      <c r="D37" s="22" t="s">
        <v>366</v>
      </c>
      <c r="E37" s="29" t="s">
        <v>360</v>
      </c>
      <c r="F37" s="112">
        <v>464</v>
      </c>
      <c r="G37" s="112">
        <v>464</v>
      </c>
      <c r="H37" s="28" t="s">
        <v>361</v>
      </c>
      <c r="I37" s="29" t="s">
        <v>108</v>
      </c>
      <c r="J37" s="21" t="s">
        <v>357</v>
      </c>
      <c r="K37" s="79"/>
    </row>
    <row r="38" spans="1:11" s="73" customFormat="1" ht="30" customHeight="1">
      <c r="A38" s="27">
        <v>35</v>
      </c>
      <c r="B38" s="27">
        <v>4</v>
      </c>
      <c r="C38" s="22" t="s">
        <v>362</v>
      </c>
      <c r="D38" s="22" t="s">
        <v>367</v>
      </c>
      <c r="E38" s="29" t="s">
        <v>360</v>
      </c>
      <c r="F38" s="112">
        <v>116</v>
      </c>
      <c r="G38" s="112">
        <v>116</v>
      </c>
      <c r="H38" s="28" t="s">
        <v>361</v>
      </c>
      <c r="I38" s="29" t="s">
        <v>108</v>
      </c>
      <c r="J38" s="21" t="s">
        <v>357</v>
      </c>
      <c r="K38" s="79"/>
    </row>
    <row r="39" spans="1:11" s="73" customFormat="1" ht="30" customHeight="1">
      <c r="A39" s="27">
        <v>36</v>
      </c>
      <c r="B39" s="27">
        <v>4</v>
      </c>
      <c r="C39" s="25" t="s">
        <v>384</v>
      </c>
      <c r="D39" s="25" t="s">
        <v>363</v>
      </c>
      <c r="E39" s="24" t="s">
        <v>360</v>
      </c>
      <c r="F39" s="111">
        <v>70</v>
      </c>
      <c r="G39" s="111">
        <v>70</v>
      </c>
      <c r="H39" s="26" t="s">
        <v>361</v>
      </c>
      <c r="I39" s="29" t="s">
        <v>108</v>
      </c>
      <c r="J39" s="27" t="s">
        <v>357</v>
      </c>
      <c r="K39" s="79"/>
    </row>
    <row r="40" spans="1:11" s="73" customFormat="1" ht="30" customHeight="1">
      <c r="A40" s="27">
        <v>37</v>
      </c>
      <c r="B40" s="27">
        <v>4</v>
      </c>
      <c r="C40" s="38" t="s">
        <v>409</v>
      </c>
      <c r="D40" s="80" t="s">
        <v>410</v>
      </c>
      <c r="E40" s="24" t="s">
        <v>101</v>
      </c>
      <c r="F40" s="111">
        <v>226</v>
      </c>
      <c r="G40" s="111">
        <v>226</v>
      </c>
      <c r="H40" s="26" t="s">
        <v>361</v>
      </c>
      <c r="I40" s="24" t="s">
        <v>108</v>
      </c>
      <c r="J40" s="27" t="s">
        <v>104</v>
      </c>
      <c r="K40" s="85"/>
    </row>
    <row r="41" spans="1:11" s="73" customFormat="1" ht="30" customHeight="1">
      <c r="A41" s="27">
        <v>38</v>
      </c>
      <c r="B41" s="27">
        <v>4</v>
      </c>
      <c r="C41" s="38" t="s">
        <v>409</v>
      </c>
      <c r="D41" s="80" t="s">
        <v>290</v>
      </c>
      <c r="E41" s="21" t="s">
        <v>101</v>
      </c>
      <c r="F41" s="111">
        <v>224</v>
      </c>
      <c r="G41" s="111">
        <v>224</v>
      </c>
      <c r="H41" s="26" t="s">
        <v>361</v>
      </c>
      <c r="I41" s="24" t="s">
        <v>108</v>
      </c>
      <c r="J41" s="21" t="s">
        <v>104</v>
      </c>
      <c r="K41" s="85"/>
    </row>
    <row r="42" spans="1:11" s="73" customFormat="1" ht="30" customHeight="1">
      <c r="A42" s="27">
        <v>39</v>
      </c>
      <c r="B42" s="27">
        <v>4</v>
      </c>
      <c r="C42" s="38" t="s">
        <v>409</v>
      </c>
      <c r="D42" s="86" t="s">
        <v>411</v>
      </c>
      <c r="E42" s="21" t="s">
        <v>101</v>
      </c>
      <c r="F42" s="111">
        <v>837</v>
      </c>
      <c r="G42" s="111">
        <v>837</v>
      </c>
      <c r="H42" s="26" t="s">
        <v>361</v>
      </c>
      <c r="I42" s="24" t="s">
        <v>108</v>
      </c>
      <c r="J42" s="21" t="s">
        <v>104</v>
      </c>
      <c r="K42" s="85"/>
    </row>
    <row r="43" spans="1:11" s="73" customFormat="1" ht="30" customHeight="1">
      <c r="A43" s="27">
        <v>40</v>
      </c>
      <c r="B43" s="89">
        <v>4</v>
      </c>
      <c r="C43" s="90" t="s">
        <v>46</v>
      </c>
      <c r="D43" s="90" t="s">
        <v>47</v>
      </c>
      <c r="E43" s="91" t="s">
        <v>360</v>
      </c>
      <c r="F43" s="111">
        <v>121</v>
      </c>
      <c r="G43" s="111">
        <v>121</v>
      </c>
      <c r="H43" s="26" t="s">
        <v>361</v>
      </c>
      <c r="I43" s="24" t="s">
        <v>108</v>
      </c>
      <c r="J43" s="89" t="s">
        <v>357</v>
      </c>
      <c r="K43" s="92"/>
    </row>
    <row r="44" spans="1:11" s="73" customFormat="1" ht="30" customHeight="1">
      <c r="A44" s="27">
        <v>41</v>
      </c>
      <c r="B44" s="89">
        <v>4</v>
      </c>
      <c r="C44" s="90" t="s">
        <v>48</v>
      </c>
      <c r="D44" s="90" t="s">
        <v>49</v>
      </c>
      <c r="E44" s="91" t="s">
        <v>360</v>
      </c>
      <c r="F44" s="111">
        <v>30</v>
      </c>
      <c r="G44" s="111">
        <v>30</v>
      </c>
      <c r="H44" s="26" t="s">
        <v>361</v>
      </c>
      <c r="I44" s="24" t="s">
        <v>108</v>
      </c>
      <c r="J44" s="89" t="s">
        <v>357</v>
      </c>
      <c r="K44" s="92"/>
    </row>
    <row r="45" spans="1:11" s="73" customFormat="1" ht="30" customHeight="1">
      <c r="A45" s="27">
        <v>42</v>
      </c>
      <c r="B45" s="89">
        <v>4</v>
      </c>
      <c r="C45" s="90" t="s">
        <v>48</v>
      </c>
      <c r="D45" s="90" t="s">
        <v>50</v>
      </c>
      <c r="E45" s="91" t="s">
        <v>360</v>
      </c>
      <c r="F45" s="111">
        <v>256</v>
      </c>
      <c r="G45" s="111">
        <v>256</v>
      </c>
      <c r="H45" s="26" t="s">
        <v>361</v>
      </c>
      <c r="I45" s="24" t="s">
        <v>108</v>
      </c>
      <c r="J45" s="89" t="s">
        <v>357</v>
      </c>
      <c r="K45" s="92"/>
    </row>
    <row r="46" spans="1:11" s="73" customFormat="1" ht="30" customHeight="1">
      <c r="A46" s="27">
        <v>43</v>
      </c>
      <c r="B46" s="27">
        <v>4</v>
      </c>
      <c r="C46" s="25" t="s">
        <v>507</v>
      </c>
      <c r="D46" s="39" t="s">
        <v>23</v>
      </c>
      <c r="E46" s="31" t="s">
        <v>466</v>
      </c>
      <c r="F46" s="116">
        <v>129</v>
      </c>
      <c r="G46" s="116">
        <v>129</v>
      </c>
      <c r="H46" s="32" t="s">
        <v>479</v>
      </c>
      <c r="I46" s="14" t="s">
        <v>45</v>
      </c>
      <c r="J46" s="34" t="s">
        <v>503</v>
      </c>
      <c r="K46" s="74"/>
    </row>
    <row r="47" spans="1:11" s="73" customFormat="1" ht="30" customHeight="1">
      <c r="A47" s="27">
        <v>44</v>
      </c>
      <c r="B47" s="27">
        <v>4</v>
      </c>
      <c r="C47" s="25" t="s">
        <v>32</v>
      </c>
      <c r="D47" s="39" t="s">
        <v>33</v>
      </c>
      <c r="E47" s="31" t="s">
        <v>466</v>
      </c>
      <c r="F47" s="116">
        <v>150</v>
      </c>
      <c r="G47" s="118">
        <v>150</v>
      </c>
      <c r="H47" s="41" t="s">
        <v>361</v>
      </c>
      <c r="I47" s="31" t="s">
        <v>34</v>
      </c>
      <c r="J47" s="31" t="s">
        <v>35</v>
      </c>
      <c r="K47" s="105"/>
    </row>
    <row r="48" spans="1:11" s="73" customFormat="1" ht="30" customHeight="1">
      <c r="A48" s="27">
        <v>45</v>
      </c>
      <c r="B48" s="24">
        <v>5</v>
      </c>
      <c r="C48" s="25" t="s">
        <v>329</v>
      </c>
      <c r="D48" s="25" t="s">
        <v>335</v>
      </c>
      <c r="E48" s="24" t="s">
        <v>101</v>
      </c>
      <c r="F48" s="109">
        <v>3221</v>
      </c>
      <c r="G48" s="110">
        <v>3221</v>
      </c>
      <c r="H48" s="81" t="s">
        <v>93</v>
      </c>
      <c r="I48" s="24" t="s">
        <v>94</v>
      </c>
      <c r="J48" s="27" t="s">
        <v>97</v>
      </c>
      <c r="K48" s="79"/>
    </row>
    <row r="49" spans="1:11" s="73" customFormat="1" ht="30" customHeight="1">
      <c r="A49" s="27">
        <v>46</v>
      </c>
      <c r="B49" s="24">
        <v>5</v>
      </c>
      <c r="C49" s="25" t="s">
        <v>329</v>
      </c>
      <c r="D49" s="25" t="s">
        <v>336</v>
      </c>
      <c r="E49" s="24" t="s">
        <v>101</v>
      </c>
      <c r="F49" s="109">
        <v>1831</v>
      </c>
      <c r="G49" s="110">
        <v>1831</v>
      </c>
      <c r="H49" s="81" t="s">
        <v>93</v>
      </c>
      <c r="I49" s="24" t="s">
        <v>94</v>
      </c>
      <c r="J49" s="27" t="s">
        <v>97</v>
      </c>
      <c r="K49" s="79"/>
    </row>
    <row r="50" spans="1:11" s="73" customFormat="1" ht="30" customHeight="1">
      <c r="A50" s="27">
        <v>47</v>
      </c>
      <c r="B50" s="27">
        <v>5</v>
      </c>
      <c r="C50" s="22" t="s">
        <v>358</v>
      </c>
      <c r="D50" s="22" t="s">
        <v>359</v>
      </c>
      <c r="E50" s="29" t="s">
        <v>360</v>
      </c>
      <c r="F50" s="112">
        <v>1122</v>
      </c>
      <c r="G50" s="112">
        <v>1122</v>
      </c>
      <c r="H50" s="28" t="s">
        <v>361</v>
      </c>
      <c r="I50" s="29" t="s">
        <v>108</v>
      </c>
      <c r="J50" s="21" t="s">
        <v>357</v>
      </c>
      <c r="K50" s="79"/>
    </row>
    <row r="51" spans="1:11" s="73" customFormat="1" ht="30" customHeight="1">
      <c r="A51" s="27">
        <v>48</v>
      </c>
      <c r="B51" s="27">
        <v>5</v>
      </c>
      <c r="C51" s="22" t="s">
        <v>364</v>
      </c>
      <c r="D51" s="22" t="s">
        <v>365</v>
      </c>
      <c r="E51" s="29" t="s">
        <v>360</v>
      </c>
      <c r="F51" s="112">
        <v>925</v>
      </c>
      <c r="G51" s="112">
        <v>925</v>
      </c>
      <c r="H51" s="28" t="s">
        <v>361</v>
      </c>
      <c r="I51" s="29" t="s">
        <v>108</v>
      </c>
      <c r="J51" s="21" t="s">
        <v>357</v>
      </c>
      <c r="K51" s="79"/>
    </row>
    <row r="52" spans="1:11" s="73" customFormat="1" ht="30" customHeight="1">
      <c r="A52" s="27">
        <v>49</v>
      </c>
      <c r="B52" s="27">
        <v>5</v>
      </c>
      <c r="C52" s="22" t="s">
        <v>369</v>
      </c>
      <c r="D52" s="22" t="s">
        <v>268</v>
      </c>
      <c r="E52" s="29" t="s">
        <v>103</v>
      </c>
      <c r="F52" s="112">
        <f>427978.32/1000</f>
        <v>427.97832</v>
      </c>
      <c r="G52" s="112">
        <f>427978.32/1000</f>
        <v>427.97832</v>
      </c>
      <c r="H52" s="28" t="s">
        <v>361</v>
      </c>
      <c r="I52" s="29" t="s">
        <v>108</v>
      </c>
      <c r="J52" s="21" t="s">
        <v>105</v>
      </c>
      <c r="K52" s="79"/>
    </row>
    <row r="53" spans="1:11" s="73" customFormat="1" ht="30" customHeight="1">
      <c r="A53" s="27">
        <v>50</v>
      </c>
      <c r="B53" s="27">
        <v>5</v>
      </c>
      <c r="C53" s="22" t="s">
        <v>369</v>
      </c>
      <c r="D53" s="22" t="s">
        <v>370</v>
      </c>
      <c r="E53" s="29" t="s">
        <v>371</v>
      </c>
      <c r="F53" s="112">
        <f>340123.245/1000</f>
        <v>340.123245</v>
      </c>
      <c r="G53" s="112">
        <f>+F53</f>
        <v>340.123245</v>
      </c>
      <c r="H53" s="28" t="s">
        <v>361</v>
      </c>
      <c r="I53" s="29" t="s">
        <v>108</v>
      </c>
      <c r="J53" s="21" t="s">
        <v>105</v>
      </c>
      <c r="K53" s="79"/>
    </row>
    <row r="54" spans="1:11" s="73" customFormat="1" ht="30" customHeight="1">
      <c r="A54" s="27">
        <v>51</v>
      </c>
      <c r="B54" s="27">
        <v>5</v>
      </c>
      <c r="C54" s="22" t="s">
        <v>369</v>
      </c>
      <c r="D54" s="22" t="s">
        <v>372</v>
      </c>
      <c r="E54" s="29" t="s">
        <v>103</v>
      </c>
      <c r="F54" s="112">
        <f>219732.909165/1000</f>
        <v>219.732909165</v>
      </c>
      <c r="G54" s="112">
        <f>+F54</f>
        <v>219.732909165</v>
      </c>
      <c r="H54" s="28" t="s">
        <v>361</v>
      </c>
      <c r="I54" s="29" t="s">
        <v>108</v>
      </c>
      <c r="J54" s="21" t="s">
        <v>105</v>
      </c>
      <c r="K54" s="79"/>
    </row>
    <row r="55" spans="1:11" s="73" customFormat="1" ht="30" customHeight="1">
      <c r="A55" s="27">
        <v>52</v>
      </c>
      <c r="B55" s="27">
        <v>5</v>
      </c>
      <c r="C55" s="22" t="s">
        <v>369</v>
      </c>
      <c r="D55" s="22" t="s">
        <v>373</v>
      </c>
      <c r="E55" s="29" t="s">
        <v>103</v>
      </c>
      <c r="F55" s="112">
        <f>139981.38/1000</f>
        <v>139.98138</v>
      </c>
      <c r="G55" s="112">
        <f>+F55</f>
        <v>139.98138</v>
      </c>
      <c r="H55" s="28" t="s">
        <v>361</v>
      </c>
      <c r="I55" s="29" t="s">
        <v>108</v>
      </c>
      <c r="J55" s="21" t="s">
        <v>105</v>
      </c>
      <c r="K55" s="79"/>
    </row>
    <row r="56" spans="1:11" s="73" customFormat="1" ht="30" customHeight="1">
      <c r="A56" s="27">
        <v>53</v>
      </c>
      <c r="B56" s="72">
        <v>5</v>
      </c>
      <c r="C56" s="80" t="s">
        <v>374</v>
      </c>
      <c r="D56" s="22" t="s">
        <v>269</v>
      </c>
      <c r="E56" s="21" t="s">
        <v>101</v>
      </c>
      <c r="F56" s="112">
        <v>375</v>
      </c>
      <c r="G56" s="112">
        <v>375</v>
      </c>
      <c r="H56" s="21" t="s">
        <v>361</v>
      </c>
      <c r="I56" s="29" t="s">
        <v>108</v>
      </c>
      <c r="J56" s="21" t="s">
        <v>104</v>
      </c>
      <c r="K56" s="79"/>
    </row>
    <row r="57" spans="1:11" s="73" customFormat="1" ht="30" customHeight="1">
      <c r="A57" s="27">
        <v>54</v>
      </c>
      <c r="B57" s="72">
        <v>5</v>
      </c>
      <c r="C57" s="80" t="s">
        <v>374</v>
      </c>
      <c r="D57" s="22" t="s">
        <v>270</v>
      </c>
      <c r="E57" s="21" t="s">
        <v>101</v>
      </c>
      <c r="F57" s="112">
        <v>175</v>
      </c>
      <c r="G57" s="112">
        <v>175</v>
      </c>
      <c r="H57" s="21" t="s">
        <v>361</v>
      </c>
      <c r="I57" s="29" t="s">
        <v>108</v>
      </c>
      <c r="J57" s="21" t="s">
        <v>104</v>
      </c>
      <c r="K57" s="79"/>
    </row>
    <row r="58" spans="1:11" s="73" customFormat="1" ht="30" customHeight="1">
      <c r="A58" s="27">
        <v>55</v>
      </c>
      <c r="B58" s="72">
        <v>5</v>
      </c>
      <c r="C58" s="80" t="s">
        <v>374</v>
      </c>
      <c r="D58" s="22" t="s">
        <v>271</v>
      </c>
      <c r="E58" s="21" t="s">
        <v>101</v>
      </c>
      <c r="F58" s="112">
        <v>234</v>
      </c>
      <c r="G58" s="112">
        <v>234</v>
      </c>
      <c r="H58" s="21" t="s">
        <v>361</v>
      </c>
      <c r="I58" s="29" t="s">
        <v>108</v>
      </c>
      <c r="J58" s="21" t="s">
        <v>104</v>
      </c>
      <c r="K58" s="79"/>
    </row>
    <row r="59" spans="1:11" s="73" customFormat="1" ht="30" customHeight="1">
      <c r="A59" s="27">
        <v>56</v>
      </c>
      <c r="B59" s="72">
        <v>5</v>
      </c>
      <c r="C59" s="80" t="s">
        <v>374</v>
      </c>
      <c r="D59" s="22" t="s">
        <v>272</v>
      </c>
      <c r="E59" s="21" t="s">
        <v>101</v>
      </c>
      <c r="F59" s="112">
        <v>4341</v>
      </c>
      <c r="G59" s="112">
        <v>600</v>
      </c>
      <c r="H59" s="21" t="s">
        <v>106</v>
      </c>
      <c r="I59" s="29" t="s">
        <v>108</v>
      </c>
      <c r="J59" s="21" t="s">
        <v>104</v>
      </c>
      <c r="K59" s="79"/>
    </row>
    <row r="60" spans="1:11" s="73" customFormat="1" ht="30" customHeight="1">
      <c r="A60" s="27">
        <v>57</v>
      </c>
      <c r="B60" s="72">
        <v>5</v>
      </c>
      <c r="C60" s="80" t="s">
        <v>374</v>
      </c>
      <c r="D60" s="22" t="s">
        <v>273</v>
      </c>
      <c r="E60" s="21" t="s">
        <v>101</v>
      </c>
      <c r="F60" s="112">
        <v>1243</v>
      </c>
      <c r="G60" s="112">
        <v>150</v>
      </c>
      <c r="H60" s="21" t="s">
        <v>106</v>
      </c>
      <c r="I60" s="29" t="s">
        <v>108</v>
      </c>
      <c r="J60" s="21" t="s">
        <v>104</v>
      </c>
      <c r="K60" s="79"/>
    </row>
    <row r="61" spans="1:11" s="73" customFormat="1" ht="30" customHeight="1">
      <c r="A61" s="27">
        <v>58</v>
      </c>
      <c r="B61" s="27">
        <v>5</v>
      </c>
      <c r="C61" s="25" t="s">
        <v>384</v>
      </c>
      <c r="D61" s="25" t="s">
        <v>388</v>
      </c>
      <c r="E61" s="24" t="s">
        <v>356</v>
      </c>
      <c r="F61" s="111">
        <v>265</v>
      </c>
      <c r="G61" s="111">
        <v>265</v>
      </c>
      <c r="H61" s="26" t="s">
        <v>110</v>
      </c>
      <c r="I61" s="29" t="s">
        <v>108</v>
      </c>
      <c r="J61" s="27" t="s">
        <v>357</v>
      </c>
      <c r="K61" s="79"/>
    </row>
    <row r="62" spans="1:11" s="73" customFormat="1" ht="30" customHeight="1">
      <c r="A62" s="27">
        <v>59</v>
      </c>
      <c r="B62" s="27">
        <v>5</v>
      </c>
      <c r="C62" s="25" t="s">
        <v>390</v>
      </c>
      <c r="D62" s="25" t="s">
        <v>391</v>
      </c>
      <c r="E62" s="24" t="s">
        <v>103</v>
      </c>
      <c r="F62" s="111">
        <f>260849/1000</f>
        <v>260.849</v>
      </c>
      <c r="G62" s="111">
        <f>+F62</f>
        <v>260.849</v>
      </c>
      <c r="H62" s="26" t="s">
        <v>361</v>
      </c>
      <c r="I62" s="29" t="s">
        <v>108</v>
      </c>
      <c r="J62" s="27" t="s">
        <v>105</v>
      </c>
      <c r="K62" s="79"/>
    </row>
    <row r="63" spans="1:11" s="73" customFormat="1" ht="30" customHeight="1">
      <c r="A63" s="27">
        <v>60</v>
      </c>
      <c r="B63" s="72">
        <v>5</v>
      </c>
      <c r="C63" s="38" t="s">
        <v>393</v>
      </c>
      <c r="D63" s="22" t="s">
        <v>394</v>
      </c>
      <c r="E63" s="21" t="s">
        <v>101</v>
      </c>
      <c r="F63" s="112">
        <v>1281</v>
      </c>
      <c r="G63" s="112">
        <v>1281</v>
      </c>
      <c r="H63" s="21" t="s">
        <v>93</v>
      </c>
      <c r="I63" s="29" t="s">
        <v>108</v>
      </c>
      <c r="J63" s="21" t="s">
        <v>104</v>
      </c>
      <c r="K63" s="79"/>
    </row>
    <row r="64" spans="1:11" s="73" customFormat="1" ht="30" customHeight="1">
      <c r="A64" s="27">
        <v>61</v>
      </c>
      <c r="B64" s="72">
        <v>5</v>
      </c>
      <c r="C64" s="38" t="s">
        <v>393</v>
      </c>
      <c r="D64" s="22" t="s">
        <v>277</v>
      </c>
      <c r="E64" s="21" t="s">
        <v>101</v>
      </c>
      <c r="F64" s="112">
        <v>251</v>
      </c>
      <c r="G64" s="112">
        <v>251</v>
      </c>
      <c r="H64" s="21" t="s">
        <v>93</v>
      </c>
      <c r="I64" s="29" t="s">
        <v>108</v>
      </c>
      <c r="J64" s="21" t="s">
        <v>104</v>
      </c>
      <c r="K64" s="79"/>
    </row>
    <row r="65" spans="1:11" s="73" customFormat="1" ht="30" customHeight="1">
      <c r="A65" s="27">
        <v>62</v>
      </c>
      <c r="B65" s="72">
        <v>5</v>
      </c>
      <c r="C65" s="38" t="s">
        <v>393</v>
      </c>
      <c r="D65" s="22" t="s">
        <v>278</v>
      </c>
      <c r="E65" s="21" t="s">
        <v>101</v>
      </c>
      <c r="F65" s="112">
        <v>1197</v>
      </c>
      <c r="G65" s="112">
        <v>1197</v>
      </c>
      <c r="H65" s="21" t="s">
        <v>93</v>
      </c>
      <c r="I65" s="29" t="s">
        <v>108</v>
      </c>
      <c r="J65" s="21" t="s">
        <v>104</v>
      </c>
      <c r="K65" s="79"/>
    </row>
    <row r="66" spans="1:11" s="73" customFormat="1" ht="30" customHeight="1">
      <c r="A66" s="27">
        <v>63</v>
      </c>
      <c r="B66" s="27">
        <v>5</v>
      </c>
      <c r="C66" s="15" t="s">
        <v>41</v>
      </c>
      <c r="D66" s="80" t="s">
        <v>406</v>
      </c>
      <c r="E66" s="21" t="s">
        <v>101</v>
      </c>
      <c r="F66" s="111">
        <v>136</v>
      </c>
      <c r="G66" s="111">
        <v>136</v>
      </c>
      <c r="H66" s="26" t="s">
        <v>361</v>
      </c>
      <c r="I66" s="24" t="s">
        <v>108</v>
      </c>
      <c r="J66" s="27" t="s">
        <v>97</v>
      </c>
      <c r="K66" s="85"/>
    </row>
    <row r="67" spans="1:11" s="65" customFormat="1" ht="30" customHeight="1">
      <c r="A67" s="27">
        <v>64</v>
      </c>
      <c r="B67" s="27">
        <v>5</v>
      </c>
      <c r="C67" s="15" t="s">
        <v>41</v>
      </c>
      <c r="D67" s="175" t="s">
        <v>407</v>
      </c>
      <c r="E67" s="21" t="s">
        <v>101</v>
      </c>
      <c r="F67" s="111">
        <v>121</v>
      </c>
      <c r="G67" s="111">
        <v>121</v>
      </c>
      <c r="H67" s="26" t="s">
        <v>361</v>
      </c>
      <c r="I67" s="24" t="s">
        <v>108</v>
      </c>
      <c r="J67" s="27" t="s">
        <v>97</v>
      </c>
      <c r="K67" s="85"/>
    </row>
    <row r="68" spans="1:11" s="65" customFormat="1" ht="30" customHeight="1">
      <c r="A68" s="27">
        <v>65</v>
      </c>
      <c r="B68" s="27">
        <v>5</v>
      </c>
      <c r="C68" s="15" t="s">
        <v>41</v>
      </c>
      <c r="D68" s="175" t="s">
        <v>408</v>
      </c>
      <c r="E68" s="21" t="s">
        <v>101</v>
      </c>
      <c r="F68" s="111">
        <v>215</v>
      </c>
      <c r="G68" s="111">
        <v>215</v>
      </c>
      <c r="H68" s="26" t="s">
        <v>361</v>
      </c>
      <c r="I68" s="24" t="s">
        <v>108</v>
      </c>
      <c r="J68" s="27" t="s">
        <v>97</v>
      </c>
      <c r="K68" s="85"/>
    </row>
    <row r="69" spans="1:11" s="65" customFormat="1" ht="30" customHeight="1">
      <c r="A69" s="27">
        <v>66</v>
      </c>
      <c r="B69" s="27">
        <v>5</v>
      </c>
      <c r="C69" s="15" t="s">
        <v>41</v>
      </c>
      <c r="D69" s="175" t="s">
        <v>289</v>
      </c>
      <c r="E69" s="21" t="s">
        <v>101</v>
      </c>
      <c r="F69" s="111">
        <v>20</v>
      </c>
      <c r="G69" s="111">
        <v>20</v>
      </c>
      <c r="H69" s="26" t="s">
        <v>361</v>
      </c>
      <c r="I69" s="24" t="s">
        <v>108</v>
      </c>
      <c r="J69" s="27" t="s">
        <v>97</v>
      </c>
      <c r="K69" s="85"/>
    </row>
    <row r="70" spans="1:11" s="65" customFormat="1" ht="30" customHeight="1">
      <c r="A70" s="27">
        <v>67</v>
      </c>
      <c r="B70" s="27">
        <v>5</v>
      </c>
      <c r="C70" s="38" t="s">
        <v>51</v>
      </c>
      <c r="D70" s="174" t="s">
        <v>52</v>
      </c>
      <c r="E70" s="24" t="s">
        <v>103</v>
      </c>
      <c r="F70" s="111" t="s">
        <v>51</v>
      </c>
      <c r="G70" s="111" t="s">
        <v>51</v>
      </c>
      <c r="H70" s="26" t="s">
        <v>361</v>
      </c>
      <c r="I70" s="24" t="s">
        <v>94</v>
      </c>
      <c r="J70" s="27" t="s">
        <v>95</v>
      </c>
      <c r="K70" s="92"/>
    </row>
    <row r="71" spans="1:11" s="65" customFormat="1" ht="30" customHeight="1">
      <c r="A71" s="27">
        <v>68</v>
      </c>
      <c r="B71" s="89">
        <v>5</v>
      </c>
      <c r="C71" s="90" t="s">
        <v>53</v>
      </c>
      <c r="D71" s="178" t="s">
        <v>54</v>
      </c>
      <c r="E71" s="91" t="s">
        <v>360</v>
      </c>
      <c r="F71" s="111">
        <v>1611</v>
      </c>
      <c r="G71" s="111">
        <v>1611</v>
      </c>
      <c r="H71" s="26" t="s">
        <v>361</v>
      </c>
      <c r="I71" s="24" t="s">
        <v>94</v>
      </c>
      <c r="J71" s="89" t="s">
        <v>357</v>
      </c>
      <c r="K71" s="92"/>
    </row>
    <row r="72" spans="1:11" s="65" customFormat="1" ht="30" customHeight="1">
      <c r="A72" s="27">
        <v>69</v>
      </c>
      <c r="B72" s="89">
        <v>5</v>
      </c>
      <c r="C72" s="90" t="s">
        <v>53</v>
      </c>
      <c r="D72" s="178" t="s">
        <v>55</v>
      </c>
      <c r="E72" s="91" t="s">
        <v>360</v>
      </c>
      <c r="F72" s="111">
        <v>1067</v>
      </c>
      <c r="G72" s="111">
        <v>1067</v>
      </c>
      <c r="H72" s="26" t="s">
        <v>361</v>
      </c>
      <c r="I72" s="24" t="s">
        <v>94</v>
      </c>
      <c r="J72" s="89" t="s">
        <v>357</v>
      </c>
      <c r="K72" s="92"/>
    </row>
    <row r="73" spans="1:11" s="65" customFormat="1" ht="30" customHeight="1">
      <c r="A73" s="27">
        <v>70</v>
      </c>
      <c r="B73" s="95">
        <v>5</v>
      </c>
      <c r="C73" s="96" t="s">
        <v>53</v>
      </c>
      <c r="D73" s="176" t="s">
        <v>303</v>
      </c>
      <c r="E73" s="28" t="s">
        <v>103</v>
      </c>
      <c r="F73" s="112">
        <v>6700</v>
      </c>
      <c r="G73" s="112">
        <v>200</v>
      </c>
      <c r="H73" s="28" t="s">
        <v>102</v>
      </c>
      <c r="I73" s="24" t="s">
        <v>94</v>
      </c>
      <c r="J73" s="95" t="s">
        <v>357</v>
      </c>
      <c r="K73" s="92"/>
    </row>
    <row r="74" spans="1:11" s="65" customFormat="1" ht="30" customHeight="1">
      <c r="A74" s="27">
        <v>71</v>
      </c>
      <c r="B74" s="95">
        <v>5</v>
      </c>
      <c r="C74" s="96" t="s">
        <v>53</v>
      </c>
      <c r="D74" s="176" t="s">
        <v>56</v>
      </c>
      <c r="E74" s="28" t="s">
        <v>103</v>
      </c>
      <c r="F74" s="112">
        <v>5530</v>
      </c>
      <c r="G74" s="112">
        <v>216</v>
      </c>
      <c r="H74" s="28" t="s">
        <v>102</v>
      </c>
      <c r="I74" s="24" t="s">
        <v>94</v>
      </c>
      <c r="J74" s="95" t="s">
        <v>357</v>
      </c>
      <c r="K74" s="92"/>
    </row>
    <row r="75" spans="1:11" s="65" customFormat="1" ht="30" customHeight="1">
      <c r="A75" s="27">
        <v>72</v>
      </c>
      <c r="B75" s="95">
        <v>5</v>
      </c>
      <c r="C75" s="96" t="s">
        <v>53</v>
      </c>
      <c r="D75" s="176" t="s">
        <v>57</v>
      </c>
      <c r="E75" s="97" t="s">
        <v>103</v>
      </c>
      <c r="F75" s="112">
        <v>1400</v>
      </c>
      <c r="G75" s="112">
        <v>100</v>
      </c>
      <c r="H75" s="28" t="s">
        <v>102</v>
      </c>
      <c r="I75" s="24" t="s">
        <v>94</v>
      </c>
      <c r="J75" s="95" t="s">
        <v>357</v>
      </c>
      <c r="K75" s="92"/>
    </row>
    <row r="76" spans="1:11" s="65" customFormat="1" ht="30" customHeight="1">
      <c r="A76" s="27">
        <v>73</v>
      </c>
      <c r="B76" s="95">
        <v>5</v>
      </c>
      <c r="C76" s="96" t="s">
        <v>53</v>
      </c>
      <c r="D76" s="176" t="s">
        <v>58</v>
      </c>
      <c r="E76" s="97" t="s">
        <v>371</v>
      </c>
      <c r="F76" s="112">
        <v>1200</v>
      </c>
      <c r="G76" s="112">
        <v>100</v>
      </c>
      <c r="H76" s="28" t="s">
        <v>102</v>
      </c>
      <c r="I76" s="24" t="s">
        <v>94</v>
      </c>
      <c r="J76" s="95" t="s">
        <v>357</v>
      </c>
      <c r="K76" s="92"/>
    </row>
    <row r="77" spans="1:11" s="65" customFormat="1" ht="30" customHeight="1">
      <c r="A77" s="27">
        <v>74</v>
      </c>
      <c r="B77" s="72">
        <v>6</v>
      </c>
      <c r="C77" s="25" t="s">
        <v>329</v>
      </c>
      <c r="D77" s="175" t="s">
        <v>337</v>
      </c>
      <c r="E77" s="81" t="s">
        <v>103</v>
      </c>
      <c r="F77" s="108">
        <v>1000</v>
      </c>
      <c r="G77" s="108">
        <v>300</v>
      </c>
      <c r="H77" s="81" t="s">
        <v>93</v>
      </c>
      <c r="I77" s="24" t="s">
        <v>94</v>
      </c>
      <c r="J77" s="81" t="s">
        <v>105</v>
      </c>
      <c r="K77" s="79"/>
    </row>
    <row r="78" spans="1:11" s="65" customFormat="1" ht="30" customHeight="1">
      <c r="A78" s="27">
        <v>75</v>
      </c>
      <c r="B78" s="27">
        <v>6</v>
      </c>
      <c r="C78" s="25" t="s">
        <v>377</v>
      </c>
      <c r="D78" s="82" t="s">
        <v>378</v>
      </c>
      <c r="E78" s="24" t="s">
        <v>103</v>
      </c>
      <c r="F78" s="111">
        <f>134957.13/1000</f>
        <v>134.95713</v>
      </c>
      <c r="G78" s="111">
        <f>+F78</f>
        <v>134.95713</v>
      </c>
      <c r="H78" s="26" t="s">
        <v>361</v>
      </c>
      <c r="I78" s="29" t="s">
        <v>108</v>
      </c>
      <c r="J78" s="27" t="s">
        <v>105</v>
      </c>
      <c r="K78" s="79"/>
    </row>
    <row r="79" spans="1:11" s="65" customFormat="1" ht="30" customHeight="1">
      <c r="A79" s="27">
        <v>76</v>
      </c>
      <c r="B79" s="27">
        <v>6</v>
      </c>
      <c r="C79" s="25" t="s">
        <v>379</v>
      </c>
      <c r="D79" s="82" t="s">
        <v>274</v>
      </c>
      <c r="E79" s="24" t="s">
        <v>103</v>
      </c>
      <c r="F79" s="111">
        <f>296465.500805/1000</f>
        <v>296.46550080500003</v>
      </c>
      <c r="G79" s="111">
        <f>+F79</f>
        <v>296.46550080500003</v>
      </c>
      <c r="H79" s="26" t="s">
        <v>361</v>
      </c>
      <c r="I79" s="29" t="s">
        <v>108</v>
      </c>
      <c r="J79" s="27" t="s">
        <v>105</v>
      </c>
      <c r="K79" s="79"/>
    </row>
    <row r="80" spans="1:11" s="65" customFormat="1" ht="30" customHeight="1">
      <c r="A80" s="27">
        <v>77</v>
      </c>
      <c r="B80" s="27">
        <v>6</v>
      </c>
      <c r="C80" s="25" t="s">
        <v>380</v>
      </c>
      <c r="D80" s="82" t="s">
        <v>381</v>
      </c>
      <c r="E80" s="24" t="s">
        <v>103</v>
      </c>
      <c r="F80" s="111">
        <f>157052.3283/1000</f>
        <v>157.0523283</v>
      </c>
      <c r="G80" s="111">
        <f>+F80</f>
        <v>157.0523283</v>
      </c>
      <c r="H80" s="26" t="s">
        <v>361</v>
      </c>
      <c r="I80" s="29" t="s">
        <v>108</v>
      </c>
      <c r="J80" s="27" t="s">
        <v>105</v>
      </c>
      <c r="K80" s="79"/>
    </row>
    <row r="81" spans="1:11" s="65" customFormat="1" ht="30" customHeight="1">
      <c r="A81" s="27">
        <v>78</v>
      </c>
      <c r="B81" s="72">
        <v>6</v>
      </c>
      <c r="C81" s="80" t="s">
        <v>382</v>
      </c>
      <c r="D81" s="177" t="s">
        <v>383</v>
      </c>
      <c r="E81" s="21" t="s">
        <v>101</v>
      </c>
      <c r="F81" s="112">
        <v>300</v>
      </c>
      <c r="G81" s="112">
        <v>300</v>
      </c>
      <c r="H81" s="21" t="s">
        <v>361</v>
      </c>
      <c r="I81" s="29" t="s">
        <v>108</v>
      </c>
      <c r="J81" s="21" t="s">
        <v>104</v>
      </c>
      <c r="K81" s="79"/>
    </row>
    <row r="82" spans="1:11" s="65" customFormat="1" ht="30" customHeight="1">
      <c r="A82" s="27">
        <v>79</v>
      </c>
      <c r="B82" s="27">
        <v>6</v>
      </c>
      <c r="C82" s="25" t="s">
        <v>384</v>
      </c>
      <c r="D82" s="82" t="s">
        <v>389</v>
      </c>
      <c r="E82" s="24" t="s">
        <v>371</v>
      </c>
      <c r="F82" s="111">
        <v>15</v>
      </c>
      <c r="G82" s="111">
        <f>+F82</f>
        <v>15</v>
      </c>
      <c r="H82" s="26" t="s">
        <v>361</v>
      </c>
      <c r="I82" s="29" t="s">
        <v>108</v>
      </c>
      <c r="J82" s="27" t="s">
        <v>105</v>
      </c>
      <c r="K82" s="79"/>
    </row>
    <row r="83" spans="1:11" s="73" customFormat="1" ht="30" customHeight="1">
      <c r="A83" s="27">
        <v>80</v>
      </c>
      <c r="B83" s="27">
        <v>6</v>
      </c>
      <c r="C83" s="25" t="s">
        <v>395</v>
      </c>
      <c r="D83" s="25" t="s">
        <v>396</v>
      </c>
      <c r="E83" s="83" t="s">
        <v>109</v>
      </c>
      <c r="F83" s="113">
        <v>552</v>
      </c>
      <c r="G83" s="111">
        <v>552</v>
      </c>
      <c r="H83" s="26" t="s">
        <v>361</v>
      </c>
      <c r="I83" s="29" t="s">
        <v>108</v>
      </c>
      <c r="J83" s="27" t="s">
        <v>95</v>
      </c>
      <c r="K83" s="84"/>
    </row>
    <row r="84" spans="1:11" s="73" customFormat="1" ht="40.5" customHeight="1">
      <c r="A84" s="27">
        <v>81</v>
      </c>
      <c r="B84" s="27">
        <v>6</v>
      </c>
      <c r="C84" s="25" t="s">
        <v>395</v>
      </c>
      <c r="D84" s="25" t="s">
        <v>397</v>
      </c>
      <c r="E84" s="83" t="s">
        <v>109</v>
      </c>
      <c r="F84" s="113">
        <v>1036</v>
      </c>
      <c r="G84" s="114">
        <v>1036</v>
      </c>
      <c r="H84" s="26" t="s">
        <v>361</v>
      </c>
      <c r="I84" s="29" t="s">
        <v>108</v>
      </c>
      <c r="J84" s="27" t="s">
        <v>95</v>
      </c>
      <c r="K84" s="84"/>
    </row>
    <row r="85" spans="1:11" s="73" customFormat="1" ht="40.5" customHeight="1">
      <c r="A85" s="27">
        <v>82</v>
      </c>
      <c r="B85" s="27">
        <v>6</v>
      </c>
      <c r="C85" s="25" t="s">
        <v>395</v>
      </c>
      <c r="D85" s="25" t="s">
        <v>398</v>
      </c>
      <c r="E85" s="83" t="s">
        <v>109</v>
      </c>
      <c r="F85" s="113">
        <v>106.182</v>
      </c>
      <c r="G85" s="114">
        <v>106</v>
      </c>
      <c r="H85" s="26" t="s">
        <v>361</v>
      </c>
      <c r="I85" s="29" t="s">
        <v>108</v>
      </c>
      <c r="J85" s="27" t="s">
        <v>95</v>
      </c>
      <c r="K85" s="84"/>
    </row>
    <row r="86" spans="1:11" s="73" customFormat="1" ht="40.5" customHeight="1">
      <c r="A86" s="27">
        <v>83</v>
      </c>
      <c r="B86" s="27">
        <v>6</v>
      </c>
      <c r="C86" s="25" t="s">
        <v>395</v>
      </c>
      <c r="D86" s="25" t="s">
        <v>399</v>
      </c>
      <c r="E86" s="83" t="s">
        <v>109</v>
      </c>
      <c r="F86" s="113">
        <v>66</v>
      </c>
      <c r="G86" s="114">
        <v>66</v>
      </c>
      <c r="H86" s="26" t="s">
        <v>361</v>
      </c>
      <c r="I86" s="29" t="s">
        <v>108</v>
      </c>
      <c r="J86" s="27" t="s">
        <v>95</v>
      </c>
      <c r="K86" s="84"/>
    </row>
    <row r="87" spans="1:11" s="73" customFormat="1" ht="40.5" customHeight="1">
      <c r="A87" s="27">
        <v>84</v>
      </c>
      <c r="B87" s="27">
        <v>6</v>
      </c>
      <c r="C87" s="25" t="s">
        <v>395</v>
      </c>
      <c r="D87" s="25" t="s">
        <v>400</v>
      </c>
      <c r="E87" s="83" t="s">
        <v>109</v>
      </c>
      <c r="F87" s="113">
        <v>66</v>
      </c>
      <c r="G87" s="114">
        <v>66</v>
      </c>
      <c r="H87" s="26" t="s">
        <v>361</v>
      </c>
      <c r="I87" s="29" t="s">
        <v>108</v>
      </c>
      <c r="J87" s="27" t="s">
        <v>95</v>
      </c>
      <c r="K87" s="84"/>
    </row>
    <row r="88" spans="1:11" s="73" customFormat="1" ht="40.5" customHeight="1">
      <c r="A88" s="27">
        <v>85</v>
      </c>
      <c r="B88" s="27">
        <v>6</v>
      </c>
      <c r="C88" s="25" t="s">
        <v>395</v>
      </c>
      <c r="D88" s="25" t="s">
        <v>401</v>
      </c>
      <c r="E88" s="83" t="s">
        <v>109</v>
      </c>
      <c r="F88" s="113">
        <v>82</v>
      </c>
      <c r="G88" s="114">
        <v>82</v>
      </c>
      <c r="H88" s="26" t="s">
        <v>361</v>
      </c>
      <c r="I88" s="29" t="s">
        <v>108</v>
      </c>
      <c r="J88" s="27" t="s">
        <v>95</v>
      </c>
      <c r="K88" s="84"/>
    </row>
    <row r="89" spans="1:11" s="73" customFormat="1" ht="30" customHeight="1">
      <c r="A89" s="27">
        <v>86</v>
      </c>
      <c r="B89" s="27">
        <v>6</v>
      </c>
      <c r="C89" s="25" t="s">
        <v>395</v>
      </c>
      <c r="D89" s="25" t="s">
        <v>402</v>
      </c>
      <c r="E89" s="83" t="s">
        <v>109</v>
      </c>
      <c r="F89" s="113">
        <v>82</v>
      </c>
      <c r="G89" s="114">
        <v>82</v>
      </c>
      <c r="H89" s="26" t="s">
        <v>361</v>
      </c>
      <c r="I89" s="29" t="s">
        <v>108</v>
      </c>
      <c r="J89" s="27" t="s">
        <v>95</v>
      </c>
      <c r="K89" s="84"/>
    </row>
    <row r="90" spans="1:11" s="73" customFormat="1" ht="30" customHeight="1">
      <c r="A90" s="27">
        <v>87</v>
      </c>
      <c r="B90" s="27">
        <v>6</v>
      </c>
      <c r="C90" s="25" t="s">
        <v>395</v>
      </c>
      <c r="D90" s="25" t="s">
        <v>279</v>
      </c>
      <c r="E90" s="83" t="s">
        <v>109</v>
      </c>
      <c r="F90" s="113">
        <v>155.18</v>
      </c>
      <c r="G90" s="114">
        <v>155</v>
      </c>
      <c r="H90" s="26" t="s">
        <v>361</v>
      </c>
      <c r="I90" s="29" t="s">
        <v>108</v>
      </c>
      <c r="J90" s="27" t="s">
        <v>95</v>
      </c>
      <c r="K90" s="84"/>
    </row>
    <row r="91" spans="1:11" s="73" customFormat="1" ht="30" customHeight="1">
      <c r="A91" s="27">
        <v>88</v>
      </c>
      <c r="B91" s="27">
        <v>6</v>
      </c>
      <c r="C91" s="25" t="s">
        <v>395</v>
      </c>
      <c r="D91" s="25" t="s">
        <v>280</v>
      </c>
      <c r="E91" s="83" t="s">
        <v>109</v>
      </c>
      <c r="F91" s="113">
        <v>387.95</v>
      </c>
      <c r="G91" s="114">
        <v>388</v>
      </c>
      <c r="H91" s="26" t="s">
        <v>361</v>
      </c>
      <c r="I91" s="29" t="s">
        <v>108</v>
      </c>
      <c r="J91" s="27" t="s">
        <v>95</v>
      </c>
      <c r="K91" s="84"/>
    </row>
    <row r="92" spans="1:11" s="73" customFormat="1" ht="30" customHeight="1">
      <c r="A92" s="27">
        <v>89</v>
      </c>
      <c r="B92" s="27">
        <v>6</v>
      </c>
      <c r="C92" s="25" t="s">
        <v>395</v>
      </c>
      <c r="D92" s="25" t="s">
        <v>281</v>
      </c>
      <c r="E92" s="83" t="s">
        <v>109</v>
      </c>
      <c r="F92" s="113">
        <v>705</v>
      </c>
      <c r="G92" s="114">
        <v>705</v>
      </c>
      <c r="H92" s="26" t="s">
        <v>361</v>
      </c>
      <c r="I92" s="29" t="s">
        <v>108</v>
      </c>
      <c r="J92" s="27" t="s">
        <v>95</v>
      </c>
      <c r="K92" s="84"/>
    </row>
    <row r="93" spans="1:11" s="73" customFormat="1" ht="30" customHeight="1">
      <c r="A93" s="27">
        <v>90</v>
      </c>
      <c r="B93" s="27">
        <v>6</v>
      </c>
      <c r="C93" s="25" t="s">
        <v>395</v>
      </c>
      <c r="D93" s="25" t="s">
        <v>282</v>
      </c>
      <c r="E93" s="83" t="s">
        <v>109</v>
      </c>
      <c r="F93" s="113">
        <v>242</v>
      </c>
      <c r="G93" s="114">
        <v>242</v>
      </c>
      <c r="H93" s="26" t="s">
        <v>361</v>
      </c>
      <c r="I93" s="29" t="s">
        <v>108</v>
      </c>
      <c r="J93" s="27" t="s">
        <v>95</v>
      </c>
      <c r="K93" s="84"/>
    </row>
    <row r="94" spans="1:11" s="73" customFormat="1" ht="45.75" customHeight="1">
      <c r="A94" s="27">
        <v>91</v>
      </c>
      <c r="B94" s="27">
        <v>6</v>
      </c>
      <c r="C94" s="25" t="s">
        <v>395</v>
      </c>
      <c r="D94" s="25" t="s">
        <v>283</v>
      </c>
      <c r="E94" s="83" t="s">
        <v>109</v>
      </c>
      <c r="F94" s="113">
        <v>357</v>
      </c>
      <c r="G94" s="114">
        <v>357</v>
      </c>
      <c r="H94" s="26" t="s">
        <v>361</v>
      </c>
      <c r="I94" s="29" t="s">
        <v>108</v>
      </c>
      <c r="J94" s="27" t="s">
        <v>95</v>
      </c>
      <c r="K94" s="84"/>
    </row>
    <row r="95" spans="1:11" s="73" customFormat="1" ht="45.75" customHeight="1">
      <c r="A95" s="27">
        <v>92</v>
      </c>
      <c r="B95" s="27">
        <v>6</v>
      </c>
      <c r="C95" s="25" t="s">
        <v>395</v>
      </c>
      <c r="D95" s="25" t="s">
        <v>284</v>
      </c>
      <c r="E95" s="83" t="s">
        <v>109</v>
      </c>
      <c r="F95" s="113">
        <v>178.52</v>
      </c>
      <c r="G95" s="114">
        <v>179</v>
      </c>
      <c r="H95" s="26" t="s">
        <v>361</v>
      </c>
      <c r="I95" s="29" t="s">
        <v>108</v>
      </c>
      <c r="J95" s="27" t="s">
        <v>95</v>
      </c>
      <c r="K95" s="84"/>
    </row>
    <row r="96" spans="1:11" s="73" customFormat="1" ht="45.75" customHeight="1">
      <c r="A96" s="27">
        <v>93</v>
      </c>
      <c r="B96" s="27">
        <v>6</v>
      </c>
      <c r="C96" s="25" t="s">
        <v>395</v>
      </c>
      <c r="D96" s="25" t="s">
        <v>285</v>
      </c>
      <c r="E96" s="83" t="s">
        <v>109</v>
      </c>
      <c r="F96" s="113">
        <v>241.94</v>
      </c>
      <c r="G96" s="114">
        <v>242</v>
      </c>
      <c r="H96" s="26" t="s">
        <v>361</v>
      </c>
      <c r="I96" s="29" t="s">
        <v>108</v>
      </c>
      <c r="J96" s="27" t="s">
        <v>95</v>
      </c>
      <c r="K96" s="84"/>
    </row>
    <row r="97" spans="1:11" s="73" customFormat="1" ht="45.75" customHeight="1">
      <c r="A97" s="27">
        <v>94</v>
      </c>
      <c r="B97" s="27">
        <v>6</v>
      </c>
      <c r="C97" s="25" t="s">
        <v>395</v>
      </c>
      <c r="D97" s="25" t="s">
        <v>286</v>
      </c>
      <c r="E97" s="83" t="s">
        <v>109</v>
      </c>
      <c r="F97" s="113">
        <v>242</v>
      </c>
      <c r="G97" s="114">
        <v>242</v>
      </c>
      <c r="H97" s="26" t="s">
        <v>361</v>
      </c>
      <c r="I97" s="29" t="s">
        <v>108</v>
      </c>
      <c r="J97" s="27" t="s">
        <v>95</v>
      </c>
      <c r="K97" s="84"/>
    </row>
    <row r="98" spans="1:11" s="73" customFormat="1" ht="45.75" customHeight="1">
      <c r="A98" s="27">
        <v>95</v>
      </c>
      <c r="B98" s="27">
        <v>6</v>
      </c>
      <c r="C98" s="25" t="s">
        <v>395</v>
      </c>
      <c r="D98" s="25" t="s">
        <v>287</v>
      </c>
      <c r="E98" s="83" t="s">
        <v>109</v>
      </c>
      <c r="F98" s="113">
        <v>178.52</v>
      </c>
      <c r="G98" s="114">
        <v>179</v>
      </c>
      <c r="H98" s="26" t="s">
        <v>361</v>
      </c>
      <c r="I98" s="29" t="s">
        <v>108</v>
      </c>
      <c r="J98" s="76" t="s">
        <v>95</v>
      </c>
      <c r="K98" s="84"/>
    </row>
    <row r="99" spans="1:11" s="73" customFormat="1" ht="30" customHeight="1">
      <c r="A99" s="27">
        <v>96</v>
      </c>
      <c r="B99" s="27">
        <v>6</v>
      </c>
      <c r="C99" s="25" t="s">
        <v>435</v>
      </c>
      <c r="D99" s="25" t="s">
        <v>294</v>
      </c>
      <c r="E99" s="24" t="s">
        <v>356</v>
      </c>
      <c r="F99" s="111">
        <v>450</v>
      </c>
      <c r="G99" s="111">
        <v>300</v>
      </c>
      <c r="H99" s="26" t="s">
        <v>111</v>
      </c>
      <c r="I99" s="29" t="s">
        <v>107</v>
      </c>
      <c r="J99" s="27" t="s">
        <v>357</v>
      </c>
      <c r="K99" s="85"/>
    </row>
    <row r="100" spans="1:11" s="73" customFormat="1" ht="30" customHeight="1">
      <c r="A100" s="27">
        <v>97</v>
      </c>
      <c r="B100" s="72">
        <v>6</v>
      </c>
      <c r="C100" s="80" t="s">
        <v>437</v>
      </c>
      <c r="D100" s="22" t="s">
        <v>295</v>
      </c>
      <c r="E100" s="21" t="s">
        <v>101</v>
      </c>
      <c r="F100" s="112">
        <v>1068</v>
      </c>
      <c r="G100" s="112">
        <v>10</v>
      </c>
      <c r="H100" s="26" t="s">
        <v>111</v>
      </c>
      <c r="I100" s="29" t="s">
        <v>107</v>
      </c>
      <c r="J100" s="27" t="s">
        <v>104</v>
      </c>
      <c r="K100" s="85"/>
    </row>
    <row r="101" spans="1:11" s="73" customFormat="1" ht="30" customHeight="1">
      <c r="A101" s="27">
        <v>98</v>
      </c>
      <c r="B101" s="72">
        <v>6</v>
      </c>
      <c r="C101" s="80" t="s">
        <v>437</v>
      </c>
      <c r="D101" s="22" t="s">
        <v>296</v>
      </c>
      <c r="E101" s="21" t="s">
        <v>101</v>
      </c>
      <c r="F101" s="112">
        <v>1886</v>
      </c>
      <c r="G101" s="112">
        <v>100</v>
      </c>
      <c r="H101" s="21" t="s">
        <v>106</v>
      </c>
      <c r="I101" s="29" t="s">
        <v>107</v>
      </c>
      <c r="J101" s="21" t="s">
        <v>104</v>
      </c>
      <c r="K101" s="85"/>
    </row>
    <row r="102" spans="1:11" s="73" customFormat="1" ht="30" customHeight="1">
      <c r="A102" s="27">
        <v>99</v>
      </c>
      <c r="B102" s="72">
        <v>6</v>
      </c>
      <c r="C102" s="80" t="s">
        <v>437</v>
      </c>
      <c r="D102" s="22" t="s">
        <v>297</v>
      </c>
      <c r="E102" s="21" t="s">
        <v>101</v>
      </c>
      <c r="F102" s="112">
        <v>1555</v>
      </c>
      <c r="G102" s="112">
        <v>100</v>
      </c>
      <c r="H102" s="21" t="s">
        <v>106</v>
      </c>
      <c r="I102" s="29" t="s">
        <v>107</v>
      </c>
      <c r="J102" s="21" t="s">
        <v>104</v>
      </c>
      <c r="K102" s="85"/>
    </row>
    <row r="103" spans="1:11" s="73" customFormat="1" ht="30" customHeight="1">
      <c r="A103" s="27">
        <v>100</v>
      </c>
      <c r="B103" s="72">
        <v>6</v>
      </c>
      <c r="C103" s="80" t="s">
        <v>437</v>
      </c>
      <c r="D103" s="22" t="s">
        <v>298</v>
      </c>
      <c r="E103" s="21" t="s">
        <v>101</v>
      </c>
      <c r="F103" s="112">
        <v>159</v>
      </c>
      <c r="G103" s="112">
        <v>10</v>
      </c>
      <c r="H103" s="21" t="s">
        <v>106</v>
      </c>
      <c r="I103" s="29" t="s">
        <v>107</v>
      </c>
      <c r="J103" s="21" t="s">
        <v>104</v>
      </c>
      <c r="K103" s="85"/>
    </row>
    <row r="104" spans="1:11" s="73" customFormat="1" ht="30" customHeight="1">
      <c r="A104" s="27">
        <v>101</v>
      </c>
      <c r="B104" s="72">
        <v>6</v>
      </c>
      <c r="C104" s="80" t="s">
        <v>437</v>
      </c>
      <c r="D104" s="22" t="s">
        <v>299</v>
      </c>
      <c r="E104" s="21" t="s">
        <v>101</v>
      </c>
      <c r="F104" s="112">
        <v>398</v>
      </c>
      <c r="G104" s="112">
        <v>10</v>
      </c>
      <c r="H104" s="21" t="s">
        <v>106</v>
      </c>
      <c r="I104" s="29" t="s">
        <v>107</v>
      </c>
      <c r="J104" s="21" t="s">
        <v>104</v>
      </c>
      <c r="K104" s="85"/>
    </row>
    <row r="105" spans="1:11" s="73" customFormat="1" ht="30" customHeight="1">
      <c r="A105" s="27">
        <v>102</v>
      </c>
      <c r="B105" s="72">
        <v>6</v>
      </c>
      <c r="C105" s="80" t="s">
        <v>437</v>
      </c>
      <c r="D105" s="22" t="s">
        <v>300</v>
      </c>
      <c r="E105" s="21" t="s">
        <v>101</v>
      </c>
      <c r="F105" s="112">
        <v>301</v>
      </c>
      <c r="G105" s="112">
        <v>10</v>
      </c>
      <c r="H105" s="21" t="s">
        <v>106</v>
      </c>
      <c r="I105" s="29" t="s">
        <v>107</v>
      </c>
      <c r="J105" s="21" t="s">
        <v>104</v>
      </c>
      <c r="K105" s="85"/>
    </row>
    <row r="106" spans="1:11" s="73" customFormat="1" ht="30" customHeight="1">
      <c r="A106" s="27">
        <v>103</v>
      </c>
      <c r="B106" s="89">
        <v>6</v>
      </c>
      <c r="C106" s="90" t="s">
        <v>377</v>
      </c>
      <c r="D106" s="90" t="s">
        <v>304</v>
      </c>
      <c r="E106" s="91" t="s">
        <v>371</v>
      </c>
      <c r="F106" s="111">
        <f>89784.9/1000</f>
        <v>89.7849</v>
      </c>
      <c r="G106" s="111">
        <f>+F106</f>
        <v>89.7849</v>
      </c>
      <c r="H106" s="26" t="s">
        <v>361</v>
      </c>
      <c r="I106" s="91" t="s">
        <v>645</v>
      </c>
      <c r="J106" s="89" t="s">
        <v>105</v>
      </c>
      <c r="K106" s="92"/>
    </row>
    <row r="107" spans="1:11" s="73" customFormat="1" ht="30" customHeight="1">
      <c r="A107" s="27">
        <v>104</v>
      </c>
      <c r="B107" s="89">
        <v>6</v>
      </c>
      <c r="C107" s="90" t="s">
        <v>59</v>
      </c>
      <c r="D107" s="90" t="s">
        <v>305</v>
      </c>
      <c r="E107" s="91" t="s">
        <v>103</v>
      </c>
      <c r="F107" s="111">
        <f>450000/1000</f>
        <v>450</v>
      </c>
      <c r="G107" s="111">
        <f>+F107</f>
        <v>450</v>
      </c>
      <c r="H107" s="26" t="s">
        <v>361</v>
      </c>
      <c r="I107" s="91" t="s">
        <v>645</v>
      </c>
      <c r="J107" s="89" t="s">
        <v>105</v>
      </c>
      <c r="K107" s="92"/>
    </row>
    <row r="108" spans="1:11" s="73" customFormat="1" ht="30" customHeight="1">
      <c r="A108" s="27">
        <v>105</v>
      </c>
      <c r="B108" s="104">
        <v>6</v>
      </c>
      <c r="C108" s="99" t="s">
        <v>19</v>
      </c>
      <c r="D108" s="100" t="s">
        <v>20</v>
      </c>
      <c r="E108" s="101" t="s">
        <v>101</v>
      </c>
      <c r="F108" s="118">
        <v>1144</v>
      </c>
      <c r="G108" s="118">
        <v>1144</v>
      </c>
      <c r="H108" s="75" t="s">
        <v>361</v>
      </c>
      <c r="I108" s="91" t="s">
        <v>645</v>
      </c>
      <c r="J108" s="101" t="s">
        <v>99</v>
      </c>
      <c r="K108" s="104"/>
    </row>
    <row r="109" spans="1:11" s="73" customFormat="1" ht="30" customHeight="1">
      <c r="A109" s="27">
        <v>106</v>
      </c>
      <c r="B109" s="27">
        <v>6</v>
      </c>
      <c r="C109" s="25" t="s">
        <v>24</v>
      </c>
      <c r="D109" s="39" t="s">
        <v>26</v>
      </c>
      <c r="E109" s="31" t="s">
        <v>466</v>
      </c>
      <c r="F109" s="116">
        <v>20</v>
      </c>
      <c r="G109" s="118">
        <v>20</v>
      </c>
      <c r="H109" s="41" t="s">
        <v>361</v>
      </c>
      <c r="I109" s="31" t="s">
        <v>94</v>
      </c>
      <c r="J109" s="31" t="s">
        <v>95</v>
      </c>
      <c r="K109" s="105"/>
    </row>
    <row r="110" spans="1:11" s="73" customFormat="1" ht="30" customHeight="1">
      <c r="A110" s="27">
        <v>107</v>
      </c>
      <c r="B110" s="24">
        <v>7</v>
      </c>
      <c r="C110" s="25" t="s">
        <v>329</v>
      </c>
      <c r="D110" s="25" t="s">
        <v>338</v>
      </c>
      <c r="E110" s="24" t="s">
        <v>101</v>
      </c>
      <c r="F110" s="109">
        <v>4884</v>
      </c>
      <c r="G110" s="111">
        <v>1000</v>
      </c>
      <c r="H110" s="81" t="s">
        <v>93</v>
      </c>
      <c r="I110" s="24" t="s">
        <v>94</v>
      </c>
      <c r="J110" s="27" t="s">
        <v>97</v>
      </c>
      <c r="K110" s="79"/>
    </row>
    <row r="111" spans="1:11" s="73" customFormat="1" ht="30" customHeight="1">
      <c r="A111" s="27">
        <v>108</v>
      </c>
      <c r="B111" s="24">
        <v>7</v>
      </c>
      <c r="C111" s="25" t="s">
        <v>329</v>
      </c>
      <c r="D111" s="25" t="s">
        <v>339</v>
      </c>
      <c r="E111" s="24" t="s">
        <v>101</v>
      </c>
      <c r="F111" s="109">
        <v>8383</v>
      </c>
      <c r="G111" s="111">
        <v>1000</v>
      </c>
      <c r="H111" s="81" t="s">
        <v>93</v>
      </c>
      <c r="I111" s="24" t="s">
        <v>94</v>
      </c>
      <c r="J111" s="27" t="s">
        <v>97</v>
      </c>
      <c r="K111" s="79"/>
    </row>
    <row r="112" spans="1:11" s="93" customFormat="1" ht="30" customHeight="1">
      <c r="A112" s="27">
        <v>109</v>
      </c>
      <c r="B112" s="72">
        <v>7</v>
      </c>
      <c r="C112" s="80" t="s">
        <v>437</v>
      </c>
      <c r="D112" s="22" t="s">
        <v>301</v>
      </c>
      <c r="E112" s="21" t="s">
        <v>101</v>
      </c>
      <c r="F112" s="112">
        <v>8423</v>
      </c>
      <c r="G112" s="112">
        <v>100</v>
      </c>
      <c r="H112" s="21" t="s">
        <v>106</v>
      </c>
      <c r="I112" s="29" t="s">
        <v>107</v>
      </c>
      <c r="J112" s="21" t="s">
        <v>104</v>
      </c>
      <c r="K112" s="85"/>
    </row>
    <row r="113" spans="1:11" s="93" customFormat="1" ht="30" customHeight="1">
      <c r="A113" s="27">
        <v>110</v>
      </c>
      <c r="B113" s="72">
        <v>7</v>
      </c>
      <c r="C113" s="80" t="s">
        <v>437</v>
      </c>
      <c r="D113" s="22" t="s">
        <v>302</v>
      </c>
      <c r="E113" s="21" t="s">
        <v>438</v>
      </c>
      <c r="F113" s="112">
        <v>2463</v>
      </c>
      <c r="G113" s="112">
        <v>10</v>
      </c>
      <c r="H113" s="21" t="s">
        <v>106</v>
      </c>
      <c r="I113" s="29" t="s">
        <v>107</v>
      </c>
      <c r="J113" s="21" t="s">
        <v>104</v>
      </c>
      <c r="K113" s="85"/>
    </row>
    <row r="114" spans="1:11" s="93" customFormat="1" ht="30" customHeight="1">
      <c r="A114" s="27">
        <v>111</v>
      </c>
      <c r="B114" s="27">
        <v>7</v>
      </c>
      <c r="C114" s="38" t="s">
        <v>51</v>
      </c>
      <c r="D114" s="94" t="s">
        <v>60</v>
      </c>
      <c r="E114" s="24" t="s">
        <v>103</v>
      </c>
      <c r="F114" s="111" t="s">
        <v>51</v>
      </c>
      <c r="G114" s="111" t="s">
        <v>51</v>
      </c>
      <c r="H114" s="26" t="s">
        <v>361</v>
      </c>
      <c r="I114" s="24" t="s">
        <v>659</v>
      </c>
      <c r="J114" s="27" t="s">
        <v>95</v>
      </c>
      <c r="K114" s="92"/>
    </row>
    <row r="115" spans="1:11" s="93" customFormat="1" ht="30" customHeight="1">
      <c r="A115" s="27">
        <v>112</v>
      </c>
      <c r="B115" s="27">
        <v>7</v>
      </c>
      <c r="C115" s="38" t="s">
        <v>51</v>
      </c>
      <c r="D115" s="94" t="s">
        <v>61</v>
      </c>
      <c r="E115" s="24" t="s">
        <v>438</v>
      </c>
      <c r="F115" s="111" t="s">
        <v>51</v>
      </c>
      <c r="G115" s="111" t="s">
        <v>51</v>
      </c>
      <c r="H115" s="26" t="s">
        <v>361</v>
      </c>
      <c r="I115" s="24" t="s">
        <v>659</v>
      </c>
      <c r="J115" s="27" t="s">
        <v>95</v>
      </c>
      <c r="K115" s="92"/>
    </row>
    <row r="116" spans="1:11" s="93" customFormat="1" ht="30" customHeight="1">
      <c r="A116" s="27">
        <v>113</v>
      </c>
      <c r="B116" s="89">
        <v>7</v>
      </c>
      <c r="C116" s="90" t="s">
        <v>62</v>
      </c>
      <c r="D116" s="90" t="s">
        <v>63</v>
      </c>
      <c r="E116" s="91" t="s">
        <v>103</v>
      </c>
      <c r="F116" s="111">
        <f>154033/1000</f>
        <v>154.033</v>
      </c>
      <c r="G116" s="111">
        <f>+F116</f>
        <v>154.033</v>
      </c>
      <c r="H116" s="26" t="s">
        <v>361</v>
      </c>
      <c r="I116" s="91" t="s">
        <v>645</v>
      </c>
      <c r="J116" s="89" t="s">
        <v>105</v>
      </c>
      <c r="K116" s="92"/>
    </row>
    <row r="117" spans="1:11" s="93" customFormat="1" ht="41.25" customHeight="1">
      <c r="A117" s="27">
        <v>114</v>
      </c>
      <c r="B117" s="24">
        <v>8</v>
      </c>
      <c r="C117" s="25" t="s">
        <v>329</v>
      </c>
      <c r="D117" s="25" t="s">
        <v>340</v>
      </c>
      <c r="E117" s="24" t="s">
        <v>101</v>
      </c>
      <c r="F117" s="109">
        <v>10322</v>
      </c>
      <c r="G117" s="111">
        <v>10</v>
      </c>
      <c r="H117" s="81" t="s">
        <v>93</v>
      </c>
      <c r="I117" s="24" t="s">
        <v>94</v>
      </c>
      <c r="J117" s="27" t="s">
        <v>97</v>
      </c>
      <c r="K117" s="79"/>
    </row>
    <row r="118" spans="1:11" s="93" customFormat="1" ht="41.25" customHeight="1">
      <c r="A118" s="27">
        <v>115</v>
      </c>
      <c r="B118" s="24">
        <v>8</v>
      </c>
      <c r="C118" s="25" t="s">
        <v>329</v>
      </c>
      <c r="D118" s="25" t="s">
        <v>341</v>
      </c>
      <c r="E118" s="24" t="s">
        <v>101</v>
      </c>
      <c r="F118" s="109">
        <v>5248</v>
      </c>
      <c r="G118" s="111">
        <v>565</v>
      </c>
      <c r="H118" s="81" t="s">
        <v>93</v>
      </c>
      <c r="I118" s="24" t="s">
        <v>94</v>
      </c>
      <c r="J118" s="27" t="s">
        <v>97</v>
      </c>
      <c r="K118" s="79"/>
    </row>
    <row r="119" spans="1:11" s="93" customFormat="1" ht="41.25" customHeight="1">
      <c r="A119" s="27">
        <v>116</v>
      </c>
      <c r="B119" s="24">
        <v>8</v>
      </c>
      <c r="C119" s="25" t="s">
        <v>329</v>
      </c>
      <c r="D119" s="25" t="s">
        <v>342</v>
      </c>
      <c r="E119" s="24" t="s">
        <v>101</v>
      </c>
      <c r="F119" s="109">
        <v>6860</v>
      </c>
      <c r="G119" s="111">
        <v>343</v>
      </c>
      <c r="H119" s="81" t="s">
        <v>93</v>
      </c>
      <c r="I119" s="24" t="s">
        <v>94</v>
      </c>
      <c r="J119" s="27" t="s">
        <v>97</v>
      </c>
      <c r="K119" s="79"/>
    </row>
    <row r="120" spans="1:11" s="93" customFormat="1" ht="41.25" customHeight="1">
      <c r="A120" s="27">
        <v>117</v>
      </c>
      <c r="B120" s="24">
        <v>8</v>
      </c>
      <c r="C120" s="25" t="s">
        <v>329</v>
      </c>
      <c r="D120" s="25" t="s">
        <v>343</v>
      </c>
      <c r="E120" s="24" t="s">
        <v>101</v>
      </c>
      <c r="F120" s="109">
        <v>3972</v>
      </c>
      <c r="G120" s="110">
        <v>418</v>
      </c>
      <c r="H120" s="81" t="s">
        <v>93</v>
      </c>
      <c r="I120" s="24" t="s">
        <v>94</v>
      </c>
      <c r="J120" s="27" t="s">
        <v>97</v>
      </c>
      <c r="K120" s="79"/>
    </row>
    <row r="121" spans="1:11" s="93" customFormat="1" ht="41.25" customHeight="1">
      <c r="A121" s="27">
        <v>118</v>
      </c>
      <c r="B121" s="27">
        <v>8</v>
      </c>
      <c r="C121" s="25" t="s">
        <v>392</v>
      </c>
      <c r="D121" s="25" t="s">
        <v>276</v>
      </c>
      <c r="E121" s="24" t="s">
        <v>371</v>
      </c>
      <c r="F121" s="111">
        <f>2160000/1000</f>
        <v>2160</v>
      </c>
      <c r="G121" s="111">
        <f>+F121</f>
        <v>2160</v>
      </c>
      <c r="H121" s="26" t="s">
        <v>361</v>
      </c>
      <c r="I121" s="29" t="s">
        <v>108</v>
      </c>
      <c r="J121" s="27" t="s">
        <v>105</v>
      </c>
      <c r="K121" s="79"/>
    </row>
    <row r="122" spans="1:11" s="93" customFormat="1" ht="30" customHeight="1">
      <c r="A122" s="27">
        <v>119</v>
      </c>
      <c r="B122" s="89">
        <v>8</v>
      </c>
      <c r="C122" s="90" t="s">
        <v>53</v>
      </c>
      <c r="D122" s="90" t="s">
        <v>306</v>
      </c>
      <c r="E122" s="91" t="s">
        <v>103</v>
      </c>
      <c r="F122" s="111">
        <v>11341</v>
      </c>
      <c r="G122" s="111">
        <v>1000</v>
      </c>
      <c r="H122" s="26" t="s">
        <v>102</v>
      </c>
      <c r="I122" s="24" t="s">
        <v>94</v>
      </c>
      <c r="J122" s="89" t="s">
        <v>97</v>
      </c>
      <c r="K122" s="92"/>
    </row>
    <row r="123" spans="1:11" s="93" customFormat="1" ht="30" customHeight="1">
      <c r="A123" s="27">
        <v>120</v>
      </c>
      <c r="B123" s="89">
        <v>8</v>
      </c>
      <c r="C123" s="90" t="s">
        <v>53</v>
      </c>
      <c r="D123" s="90" t="s">
        <v>307</v>
      </c>
      <c r="E123" s="91" t="s">
        <v>356</v>
      </c>
      <c r="F123" s="111">
        <v>3334</v>
      </c>
      <c r="G123" s="111">
        <v>1000</v>
      </c>
      <c r="H123" s="26" t="s">
        <v>102</v>
      </c>
      <c r="I123" s="24" t="s">
        <v>94</v>
      </c>
      <c r="J123" s="89" t="s">
        <v>357</v>
      </c>
      <c r="K123" s="92"/>
    </row>
    <row r="124" spans="1:11" s="93" customFormat="1" ht="30" customHeight="1">
      <c r="A124" s="27">
        <v>121</v>
      </c>
      <c r="B124" s="27">
        <v>9</v>
      </c>
      <c r="C124" s="25" t="s">
        <v>329</v>
      </c>
      <c r="D124" s="25" t="s">
        <v>344</v>
      </c>
      <c r="E124" s="24" t="s">
        <v>101</v>
      </c>
      <c r="F124" s="107">
        <v>500</v>
      </c>
      <c r="G124" s="107">
        <v>50</v>
      </c>
      <c r="H124" s="71" t="s">
        <v>93</v>
      </c>
      <c r="I124" s="24" t="s">
        <v>94</v>
      </c>
      <c r="J124" s="24" t="s">
        <v>104</v>
      </c>
      <c r="K124" s="79"/>
    </row>
    <row r="125" spans="1:11" s="93" customFormat="1" ht="30" customHeight="1">
      <c r="A125" s="27">
        <v>122</v>
      </c>
      <c r="B125" s="27">
        <v>9</v>
      </c>
      <c r="C125" s="25" t="s">
        <v>329</v>
      </c>
      <c r="D125" s="25" t="s">
        <v>345</v>
      </c>
      <c r="E125" s="24" t="s">
        <v>101</v>
      </c>
      <c r="F125" s="107">
        <v>500</v>
      </c>
      <c r="G125" s="107">
        <v>50</v>
      </c>
      <c r="H125" s="71" t="s">
        <v>93</v>
      </c>
      <c r="I125" s="24" t="s">
        <v>94</v>
      </c>
      <c r="J125" s="24" t="s">
        <v>104</v>
      </c>
      <c r="K125" s="79"/>
    </row>
    <row r="126" spans="1:11" s="93" customFormat="1" ht="30" customHeight="1">
      <c r="A126" s="27">
        <v>123</v>
      </c>
      <c r="B126" s="72">
        <v>9</v>
      </c>
      <c r="C126" s="25" t="s">
        <v>329</v>
      </c>
      <c r="D126" s="80" t="s">
        <v>346</v>
      </c>
      <c r="E126" s="81" t="s">
        <v>331</v>
      </c>
      <c r="F126" s="108">
        <v>10737</v>
      </c>
      <c r="G126" s="108">
        <v>50</v>
      </c>
      <c r="H126" s="81" t="s">
        <v>93</v>
      </c>
      <c r="I126" s="24" t="s">
        <v>94</v>
      </c>
      <c r="J126" s="81" t="s">
        <v>104</v>
      </c>
      <c r="K126" s="79"/>
    </row>
    <row r="127" spans="1:11" s="93" customFormat="1" ht="30" customHeight="1">
      <c r="A127" s="27">
        <v>124</v>
      </c>
      <c r="B127" s="27">
        <v>9</v>
      </c>
      <c r="C127" s="25" t="s">
        <v>24</v>
      </c>
      <c r="D127" s="39" t="s">
        <v>27</v>
      </c>
      <c r="E127" s="31" t="s">
        <v>466</v>
      </c>
      <c r="F127" s="116">
        <v>30</v>
      </c>
      <c r="G127" s="118">
        <v>30</v>
      </c>
      <c r="H127" s="41" t="s">
        <v>361</v>
      </c>
      <c r="I127" s="24" t="s">
        <v>94</v>
      </c>
      <c r="J127" s="31" t="s">
        <v>95</v>
      </c>
      <c r="K127" s="105"/>
    </row>
    <row r="128" spans="1:11" s="93" customFormat="1" ht="30" customHeight="1">
      <c r="A128" s="27">
        <v>125</v>
      </c>
      <c r="B128" s="27">
        <v>10</v>
      </c>
      <c r="C128" s="25" t="s">
        <v>329</v>
      </c>
      <c r="D128" s="25" t="s">
        <v>347</v>
      </c>
      <c r="E128" s="24" t="s">
        <v>101</v>
      </c>
      <c r="F128" s="107">
        <v>2000</v>
      </c>
      <c r="G128" s="107">
        <v>400</v>
      </c>
      <c r="H128" s="71" t="s">
        <v>93</v>
      </c>
      <c r="I128" s="24" t="s">
        <v>94</v>
      </c>
      <c r="J128" s="24" t="s">
        <v>104</v>
      </c>
      <c r="K128" s="79"/>
    </row>
    <row r="129" spans="1:11" s="93" customFormat="1" ht="30" customHeight="1">
      <c r="A129" s="27">
        <v>126</v>
      </c>
      <c r="B129" s="27">
        <v>10</v>
      </c>
      <c r="C129" s="25" t="s">
        <v>329</v>
      </c>
      <c r="D129" s="25" t="s">
        <v>348</v>
      </c>
      <c r="E129" s="24" t="s">
        <v>101</v>
      </c>
      <c r="F129" s="107">
        <v>10000</v>
      </c>
      <c r="G129" s="107">
        <v>500</v>
      </c>
      <c r="H129" s="71" t="s">
        <v>93</v>
      </c>
      <c r="I129" s="24" t="s">
        <v>94</v>
      </c>
      <c r="J129" s="24" t="s">
        <v>104</v>
      </c>
      <c r="K129" s="79"/>
    </row>
    <row r="130" spans="1:11" s="93" customFormat="1" ht="30" customHeight="1">
      <c r="A130" s="27">
        <v>127</v>
      </c>
      <c r="B130" s="27">
        <v>10</v>
      </c>
      <c r="C130" s="25" t="s">
        <v>329</v>
      </c>
      <c r="D130" s="25" t="s">
        <v>349</v>
      </c>
      <c r="E130" s="24" t="s">
        <v>101</v>
      </c>
      <c r="F130" s="107">
        <v>10000</v>
      </c>
      <c r="G130" s="107">
        <v>500</v>
      </c>
      <c r="H130" s="71" t="s">
        <v>93</v>
      </c>
      <c r="I130" s="24" t="s">
        <v>94</v>
      </c>
      <c r="J130" s="24" t="s">
        <v>104</v>
      </c>
      <c r="K130" s="79"/>
    </row>
    <row r="131" spans="1:11" s="73" customFormat="1" ht="35.25" customHeight="1">
      <c r="A131" s="27">
        <v>128</v>
      </c>
      <c r="B131" s="72">
        <v>10</v>
      </c>
      <c r="C131" s="25" t="s">
        <v>329</v>
      </c>
      <c r="D131" s="80" t="s">
        <v>350</v>
      </c>
      <c r="E131" s="81" t="s">
        <v>101</v>
      </c>
      <c r="F131" s="108">
        <v>20000</v>
      </c>
      <c r="G131" s="108">
        <v>500</v>
      </c>
      <c r="H131" s="81" t="s">
        <v>93</v>
      </c>
      <c r="I131" s="24" t="s">
        <v>94</v>
      </c>
      <c r="J131" s="81" t="s">
        <v>104</v>
      </c>
      <c r="K131" s="79"/>
    </row>
    <row r="132" spans="1:11" s="65" customFormat="1" ht="30" customHeight="1">
      <c r="A132" s="27">
        <v>129</v>
      </c>
      <c r="B132" s="72">
        <v>10</v>
      </c>
      <c r="C132" s="25" t="s">
        <v>329</v>
      </c>
      <c r="D132" s="80" t="s">
        <v>351</v>
      </c>
      <c r="E132" s="81" t="s">
        <v>331</v>
      </c>
      <c r="F132" s="108">
        <v>17660</v>
      </c>
      <c r="G132" s="108">
        <v>500</v>
      </c>
      <c r="H132" s="81" t="s">
        <v>93</v>
      </c>
      <c r="I132" s="24" t="s">
        <v>94</v>
      </c>
      <c r="J132" s="81" t="s">
        <v>105</v>
      </c>
      <c r="K132" s="79"/>
    </row>
    <row r="133" spans="1:11" s="65" customFormat="1" ht="30" customHeight="1">
      <c r="A133" s="27">
        <v>130</v>
      </c>
      <c r="B133" s="27">
        <v>10</v>
      </c>
      <c r="C133" s="25" t="s">
        <v>403</v>
      </c>
      <c r="D133" s="25" t="s">
        <v>404</v>
      </c>
      <c r="E133" s="24" t="s">
        <v>405</v>
      </c>
      <c r="F133" s="111">
        <v>5734</v>
      </c>
      <c r="G133" s="111">
        <v>100</v>
      </c>
      <c r="H133" s="26" t="s">
        <v>106</v>
      </c>
      <c r="I133" s="29" t="s">
        <v>108</v>
      </c>
      <c r="J133" s="27" t="s">
        <v>97</v>
      </c>
      <c r="K133" s="85"/>
    </row>
    <row r="134" spans="1:11" s="73" customFormat="1" ht="30" customHeight="1">
      <c r="A134" s="27">
        <v>131</v>
      </c>
      <c r="B134" s="27">
        <v>10</v>
      </c>
      <c r="C134" s="38" t="s">
        <v>51</v>
      </c>
      <c r="D134" s="94" t="s">
        <v>64</v>
      </c>
      <c r="E134" s="24" t="s">
        <v>103</v>
      </c>
      <c r="F134" s="111" t="s">
        <v>51</v>
      </c>
      <c r="G134" s="111" t="s">
        <v>51</v>
      </c>
      <c r="H134" s="26" t="s">
        <v>361</v>
      </c>
      <c r="I134" s="24" t="s">
        <v>659</v>
      </c>
      <c r="J134" s="27" t="s">
        <v>95</v>
      </c>
      <c r="K134" s="92"/>
    </row>
    <row r="135" spans="1:11" s="73" customFormat="1" ht="30" customHeight="1">
      <c r="A135" s="27">
        <v>132</v>
      </c>
      <c r="B135" s="27">
        <v>10</v>
      </c>
      <c r="C135" s="38" t="s">
        <v>51</v>
      </c>
      <c r="D135" s="94" t="s">
        <v>65</v>
      </c>
      <c r="E135" s="24" t="s">
        <v>438</v>
      </c>
      <c r="F135" s="111" t="s">
        <v>51</v>
      </c>
      <c r="G135" s="111" t="s">
        <v>51</v>
      </c>
      <c r="H135" s="26" t="s">
        <v>361</v>
      </c>
      <c r="I135" s="24" t="s">
        <v>659</v>
      </c>
      <c r="J135" s="27" t="s">
        <v>95</v>
      </c>
      <c r="K135" s="92"/>
    </row>
    <row r="136" spans="1:11" s="73" customFormat="1" ht="30" customHeight="1">
      <c r="A136" s="27">
        <v>133</v>
      </c>
      <c r="B136" s="89">
        <v>10</v>
      </c>
      <c r="C136" s="90" t="s">
        <v>53</v>
      </c>
      <c r="D136" s="90" t="s">
        <v>308</v>
      </c>
      <c r="E136" s="91" t="s">
        <v>356</v>
      </c>
      <c r="F136" s="111" t="s">
        <v>98</v>
      </c>
      <c r="G136" s="111">
        <v>10</v>
      </c>
      <c r="H136" s="26" t="s">
        <v>102</v>
      </c>
      <c r="I136" s="91" t="s">
        <v>650</v>
      </c>
      <c r="J136" s="89" t="s">
        <v>357</v>
      </c>
      <c r="K136" s="92"/>
    </row>
    <row r="137" spans="1:11" s="73" customFormat="1" ht="30" customHeight="1">
      <c r="A137" s="27">
        <v>134</v>
      </c>
      <c r="B137" s="89">
        <v>10</v>
      </c>
      <c r="C137" s="90" t="s">
        <v>53</v>
      </c>
      <c r="D137" s="90" t="s">
        <v>309</v>
      </c>
      <c r="E137" s="91" t="s">
        <v>356</v>
      </c>
      <c r="F137" s="111" t="s">
        <v>98</v>
      </c>
      <c r="G137" s="111">
        <v>418</v>
      </c>
      <c r="H137" s="26" t="s">
        <v>102</v>
      </c>
      <c r="I137" s="91" t="s">
        <v>650</v>
      </c>
      <c r="J137" s="89" t="s">
        <v>357</v>
      </c>
      <c r="K137" s="92"/>
    </row>
    <row r="138" spans="1:11" s="73" customFormat="1" ht="30" customHeight="1">
      <c r="A138" s="27">
        <v>135</v>
      </c>
      <c r="B138" s="27">
        <v>10</v>
      </c>
      <c r="C138" s="38" t="s">
        <v>21</v>
      </c>
      <c r="D138" s="39" t="s">
        <v>22</v>
      </c>
      <c r="E138" s="31" t="s">
        <v>371</v>
      </c>
      <c r="F138" s="63">
        <v>500</v>
      </c>
      <c r="G138" s="116">
        <v>500</v>
      </c>
      <c r="H138" s="41" t="s">
        <v>361</v>
      </c>
      <c r="I138" s="106" t="s">
        <v>649</v>
      </c>
      <c r="J138" s="31" t="s">
        <v>468</v>
      </c>
      <c r="K138" s="26"/>
    </row>
    <row r="139" spans="1:11" s="73" customFormat="1" ht="39.75" customHeight="1">
      <c r="A139" s="27">
        <v>136</v>
      </c>
      <c r="B139" s="27">
        <v>10</v>
      </c>
      <c r="C139" s="25" t="s">
        <v>24</v>
      </c>
      <c r="D139" s="39" t="s">
        <v>28</v>
      </c>
      <c r="E139" s="31" t="s">
        <v>466</v>
      </c>
      <c r="F139" s="116">
        <v>30</v>
      </c>
      <c r="G139" s="118">
        <v>30</v>
      </c>
      <c r="H139" s="41" t="s">
        <v>361</v>
      </c>
      <c r="I139" s="31" t="s">
        <v>94</v>
      </c>
      <c r="J139" s="31" t="s">
        <v>95</v>
      </c>
      <c r="K139" s="105"/>
    </row>
    <row r="140" spans="1:11" s="73" customFormat="1" ht="30" customHeight="1">
      <c r="A140" s="27">
        <v>137</v>
      </c>
      <c r="B140" s="27">
        <v>10</v>
      </c>
      <c r="C140" s="38" t="s">
        <v>450</v>
      </c>
      <c r="D140" s="39" t="s">
        <v>33</v>
      </c>
      <c r="E140" s="31" t="s">
        <v>466</v>
      </c>
      <c r="F140" s="116">
        <v>100</v>
      </c>
      <c r="G140" s="118">
        <v>100</v>
      </c>
      <c r="H140" s="41" t="s">
        <v>361</v>
      </c>
      <c r="I140" s="31" t="s">
        <v>107</v>
      </c>
      <c r="J140" s="34" t="s">
        <v>36</v>
      </c>
      <c r="K140" s="105"/>
    </row>
    <row r="141" spans="1:11" s="73" customFormat="1" ht="30" customHeight="1">
      <c r="A141" s="27">
        <v>138</v>
      </c>
      <c r="B141" s="24">
        <v>10</v>
      </c>
      <c r="C141" s="25" t="s">
        <v>24</v>
      </c>
      <c r="D141" s="39" t="s">
        <v>37</v>
      </c>
      <c r="E141" s="31" t="s">
        <v>466</v>
      </c>
      <c r="F141" s="118">
        <v>15</v>
      </c>
      <c r="G141" s="118">
        <v>15</v>
      </c>
      <c r="H141" s="106" t="s">
        <v>361</v>
      </c>
      <c r="I141" s="31" t="s">
        <v>38</v>
      </c>
      <c r="J141" s="31" t="s">
        <v>95</v>
      </c>
      <c r="K141" s="105"/>
    </row>
    <row r="142" spans="1:11" s="73" customFormat="1" ht="41.25" customHeight="1">
      <c r="A142" s="27">
        <v>139</v>
      </c>
      <c r="B142" s="24">
        <v>11</v>
      </c>
      <c r="C142" s="25" t="s">
        <v>329</v>
      </c>
      <c r="D142" s="25" t="s">
        <v>352</v>
      </c>
      <c r="E142" s="24" t="s">
        <v>101</v>
      </c>
      <c r="F142" s="109">
        <v>3839</v>
      </c>
      <c r="G142" s="111">
        <v>10</v>
      </c>
      <c r="H142" s="81" t="s">
        <v>93</v>
      </c>
      <c r="I142" s="24" t="s">
        <v>94</v>
      </c>
      <c r="J142" s="27" t="s">
        <v>97</v>
      </c>
      <c r="K142" s="79"/>
    </row>
    <row r="143" spans="1:11" s="73" customFormat="1" ht="41.25" customHeight="1">
      <c r="A143" s="27">
        <v>140</v>
      </c>
      <c r="B143" s="24">
        <v>11</v>
      </c>
      <c r="C143" s="25" t="s">
        <v>329</v>
      </c>
      <c r="D143" s="25" t="s">
        <v>353</v>
      </c>
      <c r="E143" s="24" t="s">
        <v>101</v>
      </c>
      <c r="F143" s="56">
        <v>911</v>
      </c>
      <c r="G143" s="110">
        <v>10</v>
      </c>
      <c r="H143" s="81" t="s">
        <v>93</v>
      </c>
      <c r="I143" s="24" t="s">
        <v>94</v>
      </c>
      <c r="J143" s="27" t="s">
        <v>97</v>
      </c>
      <c r="K143" s="79"/>
    </row>
    <row r="144" spans="1:11" s="73" customFormat="1" ht="41.25" customHeight="1">
      <c r="A144" s="27">
        <v>141</v>
      </c>
      <c r="B144" s="24">
        <v>11</v>
      </c>
      <c r="C144" s="25" t="s">
        <v>329</v>
      </c>
      <c r="D144" s="25" t="s">
        <v>354</v>
      </c>
      <c r="E144" s="24" t="s">
        <v>101</v>
      </c>
      <c r="F144" s="56">
        <v>959</v>
      </c>
      <c r="G144" s="110">
        <v>10</v>
      </c>
      <c r="H144" s="81" t="s">
        <v>93</v>
      </c>
      <c r="I144" s="24" t="s">
        <v>94</v>
      </c>
      <c r="J144" s="27" t="s">
        <v>97</v>
      </c>
      <c r="K144" s="79"/>
    </row>
    <row r="145" spans="1:11" s="73" customFormat="1" ht="30" customHeight="1">
      <c r="A145" s="27">
        <v>142</v>
      </c>
      <c r="B145" s="24">
        <v>11</v>
      </c>
      <c r="C145" s="25" t="s">
        <v>24</v>
      </c>
      <c r="D145" s="39" t="s">
        <v>39</v>
      </c>
      <c r="E145" s="31" t="s">
        <v>466</v>
      </c>
      <c r="F145" s="118">
        <v>50</v>
      </c>
      <c r="G145" s="118">
        <v>50</v>
      </c>
      <c r="H145" s="106" t="s">
        <v>361</v>
      </c>
      <c r="I145" s="31" t="s">
        <v>38</v>
      </c>
      <c r="J145" s="31" t="s">
        <v>95</v>
      </c>
      <c r="K145" s="105"/>
    </row>
    <row r="146" spans="1:11" s="93" customFormat="1" ht="40.5" customHeight="1">
      <c r="A146" s="27">
        <v>143</v>
      </c>
      <c r="B146" s="27" t="s">
        <v>260</v>
      </c>
      <c r="C146" s="25" t="s">
        <v>443</v>
      </c>
      <c r="D146" s="25" t="s">
        <v>66</v>
      </c>
      <c r="E146" s="24" t="s">
        <v>438</v>
      </c>
      <c r="F146" s="111">
        <v>30429</v>
      </c>
      <c r="G146" s="111">
        <v>30429</v>
      </c>
      <c r="H146" s="71" t="s">
        <v>361</v>
      </c>
      <c r="I146" s="24" t="s">
        <v>67</v>
      </c>
      <c r="J146" s="27" t="s">
        <v>95</v>
      </c>
      <c r="K146" s="92"/>
    </row>
    <row r="147" spans="1:11" s="73" customFormat="1" ht="30" customHeight="1">
      <c r="A147" s="27">
        <v>144</v>
      </c>
      <c r="B147" s="27" t="s">
        <v>439</v>
      </c>
      <c r="C147" s="25" t="s">
        <v>440</v>
      </c>
      <c r="D147" s="25" t="s">
        <v>441</v>
      </c>
      <c r="E147" s="24" t="s">
        <v>103</v>
      </c>
      <c r="F147" s="111">
        <v>3297</v>
      </c>
      <c r="G147" s="111">
        <v>3297</v>
      </c>
      <c r="H147" s="26" t="s">
        <v>361</v>
      </c>
      <c r="I147" s="24" t="s">
        <v>659</v>
      </c>
      <c r="J147" s="27" t="s">
        <v>95</v>
      </c>
      <c r="K147" s="85"/>
    </row>
    <row r="148" spans="1:11" s="73" customFormat="1" ht="30" customHeight="1">
      <c r="A148" s="27">
        <v>145</v>
      </c>
      <c r="B148" s="27" t="s">
        <v>439</v>
      </c>
      <c r="C148" s="25" t="s">
        <v>442</v>
      </c>
      <c r="D148" s="25" t="s">
        <v>441</v>
      </c>
      <c r="E148" s="24" t="s">
        <v>438</v>
      </c>
      <c r="F148" s="111">
        <v>21595</v>
      </c>
      <c r="G148" s="111">
        <v>21595</v>
      </c>
      <c r="H148" s="26" t="s">
        <v>361</v>
      </c>
      <c r="I148" s="24" t="s">
        <v>659</v>
      </c>
      <c r="J148" s="27" t="s">
        <v>95</v>
      </c>
      <c r="K148" s="85"/>
    </row>
    <row r="149" spans="1:11" s="65" customFormat="1" ht="30" customHeight="1">
      <c r="A149" s="27">
        <v>146</v>
      </c>
      <c r="B149" s="27" t="s">
        <v>439</v>
      </c>
      <c r="C149" s="25" t="s">
        <v>443</v>
      </c>
      <c r="D149" s="25" t="s">
        <v>444</v>
      </c>
      <c r="E149" s="24" t="s">
        <v>438</v>
      </c>
      <c r="F149" s="115">
        <v>0</v>
      </c>
      <c r="G149" s="111">
        <v>0</v>
      </c>
      <c r="H149" s="71" t="s">
        <v>361</v>
      </c>
      <c r="I149" s="24" t="s">
        <v>659</v>
      </c>
      <c r="J149" s="27" t="s">
        <v>95</v>
      </c>
      <c r="K149" s="71"/>
    </row>
    <row r="150" spans="1:11" s="73" customFormat="1" ht="30" customHeight="1">
      <c r="A150" s="27">
        <v>147</v>
      </c>
      <c r="B150" s="27">
        <v>2</v>
      </c>
      <c r="C150" s="25" t="s">
        <v>445</v>
      </c>
      <c r="D150" s="39" t="s">
        <v>446</v>
      </c>
      <c r="E150" s="31" t="s">
        <v>447</v>
      </c>
      <c r="F150" s="214">
        <v>11670</v>
      </c>
      <c r="G150" s="116">
        <v>700</v>
      </c>
      <c r="H150" s="32" t="s">
        <v>106</v>
      </c>
      <c r="I150" s="29" t="s">
        <v>108</v>
      </c>
      <c r="J150" s="34" t="s">
        <v>95</v>
      </c>
      <c r="K150" s="74"/>
    </row>
    <row r="151" spans="1:11" s="73" customFormat="1" ht="30" customHeight="1">
      <c r="A151" s="27">
        <v>148</v>
      </c>
      <c r="B151" s="27">
        <v>2</v>
      </c>
      <c r="C151" s="25" t="s">
        <v>445</v>
      </c>
      <c r="D151" s="39" t="s">
        <v>448</v>
      </c>
      <c r="E151" s="31" t="s">
        <v>447</v>
      </c>
      <c r="F151" s="214"/>
      <c r="G151" s="116">
        <v>600</v>
      </c>
      <c r="H151" s="32" t="s">
        <v>106</v>
      </c>
      <c r="I151" s="29" t="s">
        <v>108</v>
      </c>
      <c r="J151" s="34" t="s">
        <v>95</v>
      </c>
      <c r="K151" s="74"/>
    </row>
    <row r="152" spans="1:11" s="73" customFormat="1" ht="30" customHeight="1">
      <c r="A152" s="27">
        <v>149</v>
      </c>
      <c r="B152" s="27">
        <v>2</v>
      </c>
      <c r="C152" s="25" t="s">
        <v>445</v>
      </c>
      <c r="D152" s="87" t="s">
        <v>449</v>
      </c>
      <c r="E152" s="31" t="s">
        <v>447</v>
      </c>
      <c r="F152" s="214"/>
      <c r="G152" s="116">
        <v>650</v>
      </c>
      <c r="H152" s="32" t="s">
        <v>106</v>
      </c>
      <c r="I152" s="29" t="s">
        <v>108</v>
      </c>
      <c r="J152" s="34" t="s">
        <v>95</v>
      </c>
      <c r="K152" s="74"/>
    </row>
    <row r="153" spans="1:11" s="73" customFormat="1" ht="30" customHeight="1">
      <c r="A153" s="27">
        <v>150</v>
      </c>
      <c r="B153" s="27">
        <v>2</v>
      </c>
      <c r="C153" s="25" t="s">
        <v>445</v>
      </c>
      <c r="D153" s="87" t="s">
        <v>68</v>
      </c>
      <c r="E153" s="31" t="s">
        <v>447</v>
      </c>
      <c r="F153" s="214"/>
      <c r="G153" s="116">
        <v>250</v>
      </c>
      <c r="H153" s="32" t="s">
        <v>106</v>
      </c>
      <c r="I153" s="29" t="s">
        <v>108</v>
      </c>
      <c r="J153" s="34" t="s">
        <v>95</v>
      </c>
      <c r="K153" s="74"/>
    </row>
    <row r="154" spans="1:11" s="73" customFormat="1" ht="30" customHeight="1">
      <c r="A154" s="27">
        <v>151</v>
      </c>
      <c r="B154" s="27">
        <v>2</v>
      </c>
      <c r="C154" s="25" t="s">
        <v>445</v>
      </c>
      <c r="D154" s="87" t="s">
        <v>69</v>
      </c>
      <c r="E154" s="31" t="s">
        <v>447</v>
      </c>
      <c r="F154" s="214"/>
      <c r="G154" s="116">
        <v>230</v>
      </c>
      <c r="H154" s="32" t="s">
        <v>106</v>
      </c>
      <c r="I154" s="29" t="s">
        <v>108</v>
      </c>
      <c r="J154" s="34" t="s">
        <v>95</v>
      </c>
      <c r="K154" s="74"/>
    </row>
    <row r="155" spans="1:11" s="73" customFormat="1" ht="30" customHeight="1">
      <c r="A155" s="27">
        <v>152</v>
      </c>
      <c r="B155" s="27">
        <v>2</v>
      </c>
      <c r="C155" s="25" t="s">
        <v>445</v>
      </c>
      <c r="D155" s="87" t="s">
        <v>70</v>
      </c>
      <c r="E155" s="31" t="s">
        <v>447</v>
      </c>
      <c r="F155" s="214"/>
      <c r="G155" s="117">
        <v>520</v>
      </c>
      <c r="H155" s="32" t="s">
        <v>106</v>
      </c>
      <c r="I155" s="29" t="s">
        <v>108</v>
      </c>
      <c r="J155" s="34" t="s">
        <v>95</v>
      </c>
      <c r="K155" s="88"/>
    </row>
    <row r="156" spans="1:11" s="73" customFormat="1" ht="30" customHeight="1">
      <c r="A156" s="27">
        <v>153</v>
      </c>
      <c r="B156" s="27">
        <v>2</v>
      </c>
      <c r="C156" s="25" t="s">
        <v>445</v>
      </c>
      <c r="D156" s="87" t="s">
        <v>71</v>
      </c>
      <c r="E156" s="31" t="s">
        <v>447</v>
      </c>
      <c r="F156" s="214"/>
      <c r="G156" s="117">
        <v>310</v>
      </c>
      <c r="H156" s="32" t="s">
        <v>106</v>
      </c>
      <c r="I156" s="29" t="s">
        <v>108</v>
      </c>
      <c r="J156" s="34" t="s">
        <v>95</v>
      </c>
      <c r="K156" s="88"/>
    </row>
    <row r="157" spans="1:11" s="73" customFormat="1" ht="30" customHeight="1">
      <c r="A157" s="27">
        <v>154</v>
      </c>
      <c r="B157" s="27">
        <v>2</v>
      </c>
      <c r="C157" s="25" t="s">
        <v>445</v>
      </c>
      <c r="D157" s="87" t="s">
        <v>72</v>
      </c>
      <c r="E157" s="31" t="s">
        <v>447</v>
      </c>
      <c r="F157" s="214"/>
      <c r="G157" s="117">
        <v>200</v>
      </c>
      <c r="H157" s="32" t="s">
        <v>106</v>
      </c>
      <c r="I157" s="29" t="s">
        <v>108</v>
      </c>
      <c r="J157" s="34" t="s">
        <v>95</v>
      </c>
      <c r="K157" s="88"/>
    </row>
    <row r="158" spans="1:11" s="73" customFormat="1" ht="30" customHeight="1">
      <c r="A158" s="27">
        <v>155</v>
      </c>
      <c r="B158" s="27">
        <v>2</v>
      </c>
      <c r="C158" s="25" t="s">
        <v>445</v>
      </c>
      <c r="D158" s="87" t="s">
        <v>73</v>
      </c>
      <c r="E158" s="31" t="s">
        <v>447</v>
      </c>
      <c r="F158" s="214"/>
      <c r="G158" s="117">
        <v>120</v>
      </c>
      <c r="H158" s="32" t="s">
        <v>106</v>
      </c>
      <c r="I158" s="29" t="s">
        <v>108</v>
      </c>
      <c r="J158" s="34" t="s">
        <v>95</v>
      </c>
      <c r="K158" s="88"/>
    </row>
    <row r="159" spans="1:11" s="73" customFormat="1" ht="30" customHeight="1">
      <c r="A159" s="27">
        <v>156</v>
      </c>
      <c r="B159" s="27">
        <v>2</v>
      </c>
      <c r="C159" s="25" t="s">
        <v>445</v>
      </c>
      <c r="D159" s="87" t="s">
        <v>74</v>
      </c>
      <c r="E159" s="31" t="s">
        <v>447</v>
      </c>
      <c r="F159" s="214"/>
      <c r="G159" s="117">
        <v>120</v>
      </c>
      <c r="H159" s="32" t="s">
        <v>106</v>
      </c>
      <c r="I159" s="29" t="s">
        <v>108</v>
      </c>
      <c r="J159" s="34" t="s">
        <v>95</v>
      </c>
      <c r="K159" s="88"/>
    </row>
    <row r="160" spans="1:11" s="93" customFormat="1" ht="30" customHeight="1">
      <c r="A160" s="27"/>
      <c r="B160" s="27"/>
      <c r="C160" s="25"/>
      <c r="D160" s="25"/>
      <c r="E160" s="24"/>
      <c r="F160" s="111"/>
      <c r="G160" s="111"/>
      <c r="H160" s="71"/>
      <c r="I160" s="24"/>
      <c r="J160" s="27"/>
      <c r="K160" s="92"/>
    </row>
    <row r="161" spans="1:11" s="93" customFormat="1" ht="30" customHeight="1">
      <c r="A161" s="27"/>
      <c r="B161" s="27"/>
      <c r="C161" s="25"/>
      <c r="D161" s="25"/>
      <c r="E161" s="24"/>
      <c r="F161" s="111"/>
      <c r="G161" s="111"/>
      <c r="H161" s="71"/>
      <c r="I161" s="24"/>
      <c r="J161" s="27"/>
      <c r="K161" s="92"/>
    </row>
    <row r="162" spans="1:11" ht="41.25" customHeight="1">
      <c r="A162" s="209" t="s">
        <v>640</v>
      </c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</row>
  </sheetData>
  <mergeCells count="4">
    <mergeCell ref="A1:K1"/>
    <mergeCell ref="F150:F159"/>
    <mergeCell ref="I2:K2"/>
    <mergeCell ref="A162:K162"/>
  </mergeCells>
  <printOptions/>
  <pageMargins left="0.75" right="0.75" top="1" bottom="1" header="0.5" footer="0.5"/>
  <pageSetup horizontalDpi="1200" verticalDpi="12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고속철도공단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고철</dc:creator>
  <cp:keywords/>
  <dc:description/>
  <cp:lastModifiedBy>kr</cp:lastModifiedBy>
  <cp:lastPrinted>2008-01-15T00:53:28Z</cp:lastPrinted>
  <dcterms:created xsi:type="dcterms:W3CDTF">2004-12-08T00:47:17Z</dcterms:created>
  <dcterms:modified xsi:type="dcterms:W3CDTF">2008-01-16T07:04:17Z</dcterms:modified>
  <cp:category/>
  <cp:version/>
  <cp:contentType/>
  <cp:contentStatus/>
</cp:coreProperties>
</file>